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ceaedc452d35b42/Unterrichtsstörungen/Vorlagen/allgemein/"/>
    </mc:Choice>
  </mc:AlternateContent>
  <xr:revisionPtr revIDLastSave="1" documentId="8_{E68E2C4D-05CF-4679-9395-73E942DACD00}" xr6:coauthVersionLast="44" xr6:coauthVersionMax="44" xr10:uidLastSave="{BE31C367-52BF-4663-9B73-F8F19F5DAB09}"/>
  <bookViews>
    <workbookView xWindow="-120" yWindow="-120" windowWidth="29040" windowHeight="15990" xr2:uid="{59B3561B-6C18-4966-B337-95A7C66798EF}"/>
  </bookViews>
  <sheets>
    <sheet name="Stundenprotokoll" sheetId="1" r:id="rId1"/>
    <sheet name="Kontaktdaten" sheetId="2" r:id="rId2"/>
    <sheet name="Textbausteine" sheetId="5" r:id="rId3"/>
  </sheets>
  <definedNames>
    <definedName name="_xlnm.Print_Area" localSheetId="1">Kontaktdaten!$A$1:$M$28</definedName>
    <definedName name="_xlnm.Print_Area" localSheetId="0">Stundenprotokoll!$C$2:$U$32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E9" i="1" l="1"/>
  <c r="BE10" i="1"/>
  <c r="BE11" i="1"/>
  <c r="BE12" i="1"/>
  <c r="BE13" i="1"/>
  <c r="BE14" i="1"/>
  <c r="BE15" i="1"/>
  <c r="BE16" i="1"/>
  <c r="BE17" i="1"/>
  <c r="BE18" i="1"/>
  <c r="BE19" i="1"/>
  <c r="BE20" i="1"/>
  <c r="BE21" i="1"/>
  <c r="BE22" i="1"/>
  <c r="BE23" i="1"/>
  <c r="BE24" i="1"/>
  <c r="BE25" i="1"/>
  <c r="BE26" i="1"/>
  <c r="BE27" i="1"/>
  <c r="BE29" i="1"/>
  <c r="BE30" i="1"/>
  <c r="BE31" i="1"/>
  <c r="BE32" i="1"/>
  <c r="BE33" i="1"/>
  <c r="BE34" i="1"/>
  <c r="BE35" i="1"/>
  <c r="BE36" i="1"/>
  <c r="BE37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8" i="1"/>
  <c r="AS7" i="1"/>
  <c r="Q7" i="1"/>
  <c r="F8" i="1"/>
  <c r="Z8" i="1" s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8" i="1"/>
  <c r="AO7" i="1"/>
  <c r="M7" i="1"/>
  <c r="AD9" i="1" l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8" i="1"/>
  <c r="AF29" i="1" l="1"/>
  <c r="AF30" i="1"/>
  <c r="AF31" i="1"/>
  <c r="AF32" i="1"/>
  <c r="AF33" i="1"/>
  <c r="AF34" i="1"/>
  <c r="AF35" i="1"/>
  <c r="AF36" i="1"/>
  <c r="AF37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8" i="1"/>
  <c r="F36" i="1" l="1"/>
  <c r="D2" i="1" l="1"/>
  <c r="F29" i="1" l="1"/>
  <c r="F30" i="1"/>
  <c r="F31" i="1"/>
  <c r="F32" i="1"/>
  <c r="F33" i="1"/>
  <c r="F34" i="1"/>
  <c r="F35" i="1"/>
  <c r="F37" i="1"/>
  <c r="AC9" i="1" l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8" i="1"/>
  <c r="Z9" i="1"/>
  <c r="AF9" i="1" s="1"/>
  <c r="AN9" i="1"/>
  <c r="AH9" i="1"/>
  <c r="AI9" i="1"/>
  <c r="AJ9" i="1"/>
  <c r="AK9" i="1"/>
  <c r="AL9" i="1"/>
  <c r="AM9" i="1"/>
  <c r="AP9" i="1"/>
  <c r="AQ9" i="1"/>
  <c r="AR9" i="1"/>
  <c r="AT9" i="1"/>
  <c r="AU9" i="1"/>
  <c r="AV9" i="1"/>
  <c r="AW9" i="1"/>
  <c r="AX9" i="1"/>
  <c r="AY9" i="1"/>
  <c r="AZ9" i="1"/>
  <c r="BA9" i="1"/>
  <c r="Z10" i="1"/>
  <c r="AF10" i="1" s="1"/>
  <c r="AH10" i="1"/>
  <c r="AI10" i="1"/>
  <c r="AJ10" i="1"/>
  <c r="AK10" i="1"/>
  <c r="AL10" i="1"/>
  <c r="AM10" i="1"/>
  <c r="AP10" i="1"/>
  <c r="AQ10" i="1"/>
  <c r="AR10" i="1"/>
  <c r="AT10" i="1"/>
  <c r="AU10" i="1"/>
  <c r="AV10" i="1"/>
  <c r="AW10" i="1"/>
  <c r="AX10" i="1"/>
  <c r="AY10" i="1"/>
  <c r="AZ10" i="1"/>
  <c r="BA10" i="1"/>
  <c r="Z11" i="1"/>
  <c r="AF11" i="1" s="1"/>
  <c r="AH11" i="1"/>
  <c r="AI11" i="1"/>
  <c r="AJ11" i="1"/>
  <c r="AK11" i="1"/>
  <c r="AL11" i="1"/>
  <c r="AM11" i="1"/>
  <c r="AN11" i="1"/>
  <c r="AP11" i="1"/>
  <c r="AQ11" i="1"/>
  <c r="AR11" i="1"/>
  <c r="AT11" i="1"/>
  <c r="AU11" i="1"/>
  <c r="AV11" i="1"/>
  <c r="AW11" i="1"/>
  <c r="AX11" i="1"/>
  <c r="AY11" i="1"/>
  <c r="AZ11" i="1"/>
  <c r="BA11" i="1"/>
  <c r="Z12" i="1"/>
  <c r="AF12" i="1" s="1"/>
  <c r="AH12" i="1"/>
  <c r="AI12" i="1"/>
  <c r="AJ12" i="1"/>
  <c r="AK12" i="1"/>
  <c r="AL12" i="1"/>
  <c r="AM12" i="1"/>
  <c r="AN12" i="1"/>
  <c r="AP12" i="1"/>
  <c r="AQ12" i="1"/>
  <c r="AR12" i="1"/>
  <c r="AT12" i="1"/>
  <c r="AU12" i="1"/>
  <c r="AV12" i="1"/>
  <c r="AW12" i="1"/>
  <c r="AX12" i="1"/>
  <c r="AY12" i="1"/>
  <c r="AZ12" i="1"/>
  <c r="BA12" i="1"/>
  <c r="Z13" i="1"/>
  <c r="AF13" i="1" s="1"/>
  <c r="AH13" i="1"/>
  <c r="AI13" i="1"/>
  <c r="AJ13" i="1"/>
  <c r="AK13" i="1"/>
  <c r="AL13" i="1"/>
  <c r="AM13" i="1"/>
  <c r="AN13" i="1"/>
  <c r="AP13" i="1"/>
  <c r="AQ13" i="1"/>
  <c r="AR13" i="1"/>
  <c r="AT13" i="1"/>
  <c r="AU13" i="1"/>
  <c r="AV13" i="1"/>
  <c r="AW13" i="1"/>
  <c r="AX13" i="1"/>
  <c r="AY13" i="1"/>
  <c r="AZ13" i="1"/>
  <c r="BA13" i="1"/>
  <c r="Z14" i="1"/>
  <c r="AF14" i="1" s="1"/>
  <c r="AH14" i="1"/>
  <c r="AI14" i="1"/>
  <c r="AJ14" i="1"/>
  <c r="AK14" i="1"/>
  <c r="AL14" i="1"/>
  <c r="AM14" i="1"/>
  <c r="AN14" i="1"/>
  <c r="AP14" i="1"/>
  <c r="AQ14" i="1"/>
  <c r="AR14" i="1"/>
  <c r="AT14" i="1"/>
  <c r="AU14" i="1"/>
  <c r="AV14" i="1"/>
  <c r="AW14" i="1"/>
  <c r="AX14" i="1"/>
  <c r="AY14" i="1"/>
  <c r="AZ14" i="1"/>
  <c r="BA14" i="1"/>
  <c r="Z15" i="1"/>
  <c r="AF15" i="1" s="1"/>
  <c r="AH15" i="1"/>
  <c r="AI15" i="1"/>
  <c r="AJ15" i="1"/>
  <c r="AK15" i="1"/>
  <c r="AL15" i="1"/>
  <c r="AM15" i="1"/>
  <c r="AN15" i="1"/>
  <c r="AP15" i="1"/>
  <c r="AQ15" i="1"/>
  <c r="AR15" i="1"/>
  <c r="AT15" i="1"/>
  <c r="AU15" i="1"/>
  <c r="AV15" i="1"/>
  <c r="AW15" i="1"/>
  <c r="AX15" i="1"/>
  <c r="AY15" i="1"/>
  <c r="AZ15" i="1"/>
  <c r="BA15" i="1"/>
  <c r="Z16" i="1"/>
  <c r="AF16" i="1" s="1"/>
  <c r="AH16" i="1"/>
  <c r="AI16" i="1"/>
  <c r="AJ16" i="1"/>
  <c r="AK16" i="1"/>
  <c r="AL16" i="1"/>
  <c r="AM16" i="1"/>
  <c r="AP16" i="1"/>
  <c r="AQ16" i="1"/>
  <c r="AR16" i="1"/>
  <c r="AT16" i="1"/>
  <c r="AU16" i="1"/>
  <c r="AV16" i="1"/>
  <c r="AW16" i="1"/>
  <c r="AX16" i="1"/>
  <c r="AY16" i="1"/>
  <c r="AZ16" i="1"/>
  <c r="BA16" i="1"/>
  <c r="Z17" i="1"/>
  <c r="AF17" i="1" s="1"/>
  <c r="AN17" i="1"/>
  <c r="AH17" i="1"/>
  <c r="AI17" i="1"/>
  <c r="AJ17" i="1"/>
  <c r="AK17" i="1"/>
  <c r="AL17" i="1"/>
  <c r="AM17" i="1"/>
  <c r="AP17" i="1"/>
  <c r="AQ17" i="1"/>
  <c r="AR17" i="1"/>
  <c r="AT17" i="1"/>
  <c r="AU17" i="1"/>
  <c r="AV17" i="1"/>
  <c r="AW17" i="1"/>
  <c r="AX17" i="1"/>
  <c r="AY17" i="1"/>
  <c r="AZ17" i="1"/>
  <c r="BA17" i="1"/>
  <c r="Z18" i="1"/>
  <c r="AF18" i="1" s="1"/>
  <c r="AN18" i="1"/>
  <c r="AH18" i="1"/>
  <c r="AI18" i="1"/>
  <c r="AJ18" i="1"/>
  <c r="AK18" i="1"/>
  <c r="AL18" i="1"/>
  <c r="AM18" i="1"/>
  <c r="AP18" i="1"/>
  <c r="AQ18" i="1"/>
  <c r="AR18" i="1"/>
  <c r="AT18" i="1"/>
  <c r="AU18" i="1"/>
  <c r="AV18" i="1"/>
  <c r="AW18" i="1"/>
  <c r="AX18" i="1"/>
  <c r="AY18" i="1"/>
  <c r="AZ18" i="1"/>
  <c r="BA18" i="1"/>
  <c r="Z19" i="1"/>
  <c r="AF19" i="1" s="1"/>
  <c r="AH19" i="1"/>
  <c r="AI19" i="1"/>
  <c r="AJ19" i="1"/>
  <c r="AK19" i="1"/>
  <c r="AL19" i="1"/>
  <c r="AM19" i="1"/>
  <c r="AN19" i="1"/>
  <c r="AP19" i="1"/>
  <c r="AQ19" i="1"/>
  <c r="AR19" i="1"/>
  <c r="AT19" i="1"/>
  <c r="AU19" i="1"/>
  <c r="AV19" i="1"/>
  <c r="AW19" i="1"/>
  <c r="AX19" i="1"/>
  <c r="AY19" i="1"/>
  <c r="AZ19" i="1"/>
  <c r="BA19" i="1"/>
  <c r="Z20" i="1"/>
  <c r="AF20" i="1" s="1"/>
  <c r="AH20" i="1"/>
  <c r="AI20" i="1"/>
  <c r="AJ20" i="1"/>
  <c r="AK20" i="1"/>
  <c r="AL20" i="1"/>
  <c r="AM20" i="1"/>
  <c r="AP20" i="1"/>
  <c r="AQ20" i="1"/>
  <c r="AR20" i="1"/>
  <c r="AT20" i="1"/>
  <c r="AU20" i="1"/>
  <c r="AV20" i="1"/>
  <c r="AW20" i="1"/>
  <c r="AX20" i="1"/>
  <c r="AY20" i="1"/>
  <c r="AZ20" i="1"/>
  <c r="BA20" i="1"/>
  <c r="Z21" i="1"/>
  <c r="AF21" i="1" s="1"/>
  <c r="AH21" i="1"/>
  <c r="AI21" i="1"/>
  <c r="AJ21" i="1"/>
  <c r="AK21" i="1"/>
  <c r="AL21" i="1"/>
  <c r="AM21" i="1"/>
  <c r="AP21" i="1"/>
  <c r="AQ21" i="1"/>
  <c r="AR21" i="1"/>
  <c r="AT21" i="1"/>
  <c r="AU21" i="1"/>
  <c r="AV21" i="1"/>
  <c r="AW21" i="1"/>
  <c r="AX21" i="1"/>
  <c r="AY21" i="1"/>
  <c r="AZ21" i="1"/>
  <c r="BA21" i="1"/>
  <c r="Z22" i="1"/>
  <c r="AF22" i="1" s="1"/>
  <c r="AH22" i="1"/>
  <c r="AI22" i="1"/>
  <c r="AJ22" i="1"/>
  <c r="AK22" i="1"/>
  <c r="AL22" i="1"/>
  <c r="AM22" i="1"/>
  <c r="AN22" i="1"/>
  <c r="AP22" i="1"/>
  <c r="AQ22" i="1"/>
  <c r="AR22" i="1"/>
  <c r="AT22" i="1"/>
  <c r="AU22" i="1"/>
  <c r="AV22" i="1"/>
  <c r="AW22" i="1"/>
  <c r="AX22" i="1"/>
  <c r="AY22" i="1"/>
  <c r="AZ22" i="1"/>
  <c r="BA22" i="1"/>
  <c r="Z23" i="1"/>
  <c r="AF23" i="1" s="1"/>
  <c r="AH23" i="1"/>
  <c r="AI23" i="1"/>
  <c r="AJ23" i="1"/>
  <c r="AK23" i="1"/>
  <c r="AL23" i="1"/>
  <c r="AM23" i="1"/>
  <c r="AN23" i="1"/>
  <c r="AP23" i="1"/>
  <c r="AQ23" i="1"/>
  <c r="AR23" i="1"/>
  <c r="AT23" i="1"/>
  <c r="AU23" i="1"/>
  <c r="AV23" i="1"/>
  <c r="AW23" i="1"/>
  <c r="AX23" i="1"/>
  <c r="AY23" i="1"/>
  <c r="AZ23" i="1"/>
  <c r="BA23" i="1"/>
  <c r="Z24" i="1"/>
  <c r="AF24" i="1" s="1"/>
  <c r="AH24" i="1"/>
  <c r="AI24" i="1"/>
  <c r="AJ24" i="1"/>
  <c r="AK24" i="1"/>
  <c r="AL24" i="1"/>
  <c r="AM24" i="1"/>
  <c r="AN24" i="1"/>
  <c r="AP24" i="1"/>
  <c r="AQ24" i="1"/>
  <c r="AR24" i="1"/>
  <c r="AT24" i="1"/>
  <c r="AU24" i="1"/>
  <c r="AV24" i="1"/>
  <c r="AW24" i="1"/>
  <c r="AX24" i="1"/>
  <c r="AY24" i="1"/>
  <c r="AZ24" i="1"/>
  <c r="BA24" i="1"/>
  <c r="Z25" i="1"/>
  <c r="AF25" i="1" s="1"/>
  <c r="AH25" i="1"/>
  <c r="AI25" i="1"/>
  <c r="AJ25" i="1"/>
  <c r="AK25" i="1"/>
  <c r="AL25" i="1"/>
  <c r="AM25" i="1"/>
  <c r="AN25" i="1"/>
  <c r="AP25" i="1"/>
  <c r="AQ25" i="1"/>
  <c r="AR25" i="1"/>
  <c r="AT25" i="1"/>
  <c r="AU25" i="1"/>
  <c r="AV25" i="1"/>
  <c r="AW25" i="1"/>
  <c r="AX25" i="1"/>
  <c r="AY25" i="1"/>
  <c r="AZ25" i="1"/>
  <c r="BA25" i="1"/>
  <c r="Z26" i="1"/>
  <c r="AF26" i="1" s="1"/>
  <c r="AH26" i="1"/>
  <c r="AI26" i="1"/>
  <c r="AJ26" i="1"/>
  <c r="AK26" i="1"/>
  <c r="AL26" i="1"/>
  <c r="AM26" i="1"/>
  <c r="AN26" i="1"/>
  <c r="AP26" i="1"/>
  <c r="AQ26" i="1"/>
  <c r="AR26" i="1"/>
  <c r="AT26" i="1"/>
  <c r="AU26" i="1"/>
  <c r="AV26" i="1"/>
  <c r="AW26" i="1"/>
  <c r="AX26" i="1"/>
  <c r="AY26" i="1"/>
  <c r="AZ26" i="1"/>
  <c r="BA26" i="1"/>
  <c r="Z27" i="1"/>
  <c r="AF27" i="1" s="1"/>
  <c r="AH27" i="1"/>
  <c r="AI27" i="1"/>
  <c r="AJ27" i="1"/>
  <c r="AK27" i="1"/>
  <c r="AL27" i="1"/>
  <c r="AM27" i="1"/>
  <c r="AN27" i="1"/>
  <c r="AP27" i="1"/>
  <c r="AQ27" i="1"/>
  <c r="AR27" i="1"/>
  <c r="AT27" i="1"/>
  <c r="AU27" i="1"/>
  <c r="AV27" i="1"/>
  <c r="AW27" i="1"/>
  <c r="AX27" i="1"/>
  <c r="AY27" i="1"/>
  <c r="AZ27" i="1"/>
  <c r="BA27" i="1"/>
  <c r="Z28" i="1"/>
  <c r="AF28" i="1" s="1"/>
  <c r="AH28" i="1"/>
  <c r="AI28" i="1"/>
  <c r="AJ28" i="1"/>
  <c r="AK28" i="1"/>
  <c r="AL28" i="1"/>
  <c r="AM28" i="1"/>
  <c r="AN28" i="1"/>
  <c r="BE28" i="1" s="1"/>
  <c r="AP28" i="1"/>
  <c r="AQ28" i="1"/>
  <c r="AR28" i="1"/>
  <c r="AT28" i="1"/>
  <c r="AU28" i="1"/>
  <c r="AV28" i="1"/>
  <c r="AW28" i="1"/>
  <c r="AX28" i="1"/>
  <c r="AY28" i="1"/>
  <c r="AZ28" i="1"/>
  <c r="BA28" i="1"/>
  <c r="Z29" i="1"/>
  <c r="AH29" i="1"/>
  <c r="AI29" i="1"/>
  <c r="AJ29" i="1"/>
  <c r="AK29" i="1"/>
  <c r="AL29" i="1"/>
  <c r="AM29" i="1"/>
  <c r="AN29" i="1"/>
  <c r="AP29" i="1"/>
  <c r="AQ29" i="1"/>
  <c r="AR29" i="1"/>
  <c r="AT29" i="1"/>
  <c r="AU29" i="1"/>
  <c r="AV29" i="1"/>
  <c r="AW29" i="1"/>
  <c r="AX29" i="1"/>
  <c r="AY29" i="1"/>
  <c r="AZ29" i="1"/>
  <c r="BA29" i="1"/>
  <c r="Z30" i="1"/>
  <c r="AH30" i="1"/>
  <c r="AI30" i="1"/>
  <c r="AJ30" i="1"/>
  <c r="AK30" i="1"/>
  <c r="AL30" i="1"/>
  <c r="AM30" i="1"/>
  <c r="AN30" i="1"/>
  <c r="AP30" i="1"/>
  <c r="AQ30" i="1"/>
  <c r="AR30" i="1"/>
  <c r="AT30" i="1"/>
  <c r="AU30" i="1"/>
  <c r="AV30" i="1"/>
  <c r="AW30" i="1"/>
  <c r="AX30" i="1"/>
  <c r="AY30" i="1"/>
  <c r="AZ30" i="1"/>
  <c r="BA30" i="1"/>
  <c r="Z31" i="1"/>
  <c r="AH31" i="1"/>
  <c r="AI31" i="1"/>
  <c r="AJ31" i="1"/>
  <c r="AK31" i="1"/>
  <c r="AL31" i="1"/>
  <c r="AM31" i="1"/>
  <c r="AN31" i="1"/>
  <c r="AP31" i="1"/>
  <c r="AQ31" i="1"/>
  <c r="AR31" i="1"/>
  <c r="AT31" i="1"/>
  <c r="AU31" i="1"/>
  <c r="AV31" i="1"/>
  <c r="AW31" i="1"/>
  <c r="AX31" i="1"/>
  <c r="AY31" i="1"/>
  <c r="AZ31" i="1"/>
  <c r="BA31" i="1"/>
  <c r="Z32" i="1"/>
  <c r="AH32" i="1"/>
  <c r="AI32" i="1"/>
  <c r="AJ32" i="1"/>
  <c r="AK32" i="1"/>
  <c r="AL32" i="1"/>
  <c r="AM32" i="1"/>
  <c r="AN32" i="1"/>
  <c r="AP32" i="1"/>
  <c r="AQ32" i="1"/>
  <c r="AR32" i="1"/>
  <c r="AT32" i="1"/>
  <c r="AU32" i="1"/>
  <c r="AV32" i="1"/>
  <c r="AW32" i="1"/>
  <c r="AX32" i="1"/>
  <c r="AY32" i="1"/>
  <c r="AZ32" i="1"/>
  <c r="BA32" i="1"/>
  <c r="Z33" i="1"/>
  <c r="AH33" i="1"/>
  <c r="AI33" i="1"/>
  <c r="AJ33" i="1"/>
  <c r="AK33" i="1"/>
  <c r="AL33" i="1"/>
  <c r="AM33" i="1"/>
  <c r="AN33" i="1"/>
  <c r="AP33" i="1"/>
  <c r="AQ33" i="1"/>
  <c r="AR33" i="1"/>
  <c r="AT33" i="1"/>
  <c r="AU33" i="1"/>
  <c r="AV33" i="1"/>
  <c r="AW33" i="1"/>
  <c r="AX33" i="1"/>
  <c r="AY33" i="1"/>
  <c r="AZ33" i="1"/>
  <c r="BA33" i="1"/>
  <c r="Z34" i="1"/>
  <c r="AH34" i="1"/>
  <c r="AI34" i="1"/>
  <c r="AJ34" i="1"/>
  <c r="AK34" i="1"/>
  <c r="AL34" i="1"/>
  <c r="AM34" i="1"/>
  <c r="AN34" i="1"/>
  <c r="AP34" i="1"/>
  <c r="AQ34" i="1"/>
  <c r="AR34" i="1"/>
  <c r="AT34" i="1"/>
  <c r="AU34" i="1"/>
  <c r="AV34" i="1"/>
  <c r="AW34" i="1"/>
  <c r="AX34" i="1"/>
  <c r="AY34" i="1"/>
  <c r="AZ34" i="1"/>
  <c r="BA34" i="1"/>
  <c r="Z35" i="1"/>
  <c r="AH35" i="1"/>
  <c r="AI35" i="1"/>
  <c r="AJ35" i="1"/>
  <c r="AK35" i="1"/>
  <c r="AL35" i="1"/>
  <c r="AM35" i="1"/>
  <c r="AN35" i="1"/>
  <c r="AP35" i="1"/>
  <c r="AQ35" i="1"/>
  <c r="AR35" i="1"/>
  <c r="AT35" i="1"/>
  <c r="AU35" i="1"/>
  <c r="AV35" i="1"/>
  <c r="AW35" i="1"/>
  <c r="AX35" i="1"/>
  <c r="AY35" i="1"/>
  <c r="AZ35" i="1"/>
  <c r="BA35" i="1"/>
  <c r="Z36" i="1"/>
  <c r="AN36" i="1"/>
  <c r="AH36" i="1"/>
  <c r="AI36" i="1"/>
  <c r="AJ36" i="1"/>
  <c r="AK36" i="1"/>
  <c r="AL36" i="1"/>
  <c r="AM36" i="1"/>
  <c r="AP36" i="1"/>
  <c r="AQ36" i="1"/>
  <c r="AR36" i="1"/>
  <c r="AT36" i="1"/>
  <c r="AU36" i="1"/>
  <c r="AV36" i="1"/>
  <c r="AW36" i="1"/>
  <c r="AX36" i="1"/>
  <c r="AY36" i="1"/>
  <c r="AZ36" i="1"/>
  <c r="BA36" i="1"/>
  <c r="Z37" i="1"/>
  <c r="AH37" i="1"/>
  <c r="AI37" i="1"/>
  <c r="AJ37" i="1"/>
  <c r="AK37" i="1"/>
  <c r="AL37" i="1"/>
  <c r="AM37" i="1"/>
  <c r="AN37" i="1"/>
  <c r="AP37" i="1"/>
  <c r="AQ37" i="1"/>
  <c r="AR37" i="1"/>
  <c r="AT37" i="1"/>
  <c r="AU37" i="1"/>
  <c r="AV37" i="1"/>
  <c r="AW37" i="1"/>
  <c r="AX37" i="1"/>
  <c r="AY37" i="1"/>
  <c r="AZ37" i="1"/>
  <c r="BA37" i="1"/>
  <c r="BF9" i="1"/>
  <c r="BG9" i="1"/>
  <c r="BF10" i="1"/>
  <c r="BG10" i="1"/>
  <c r="BD11" i="1"/>
  <c r="BF11" i="1"/>
  <c r="BG11" i="1"/>
  <c r="BF12" i="1"/>
  <c r="BG12" i="1"/>
  <c r="BD13" i="1"/>
  <c r="BF13" i="1"/>
  <c r="BG13" i="1"/>
  <c r="BD14" i="1"/>
  <c r="BF14" i="1"/>
  <c r="BG14" i="1"/>
  <c r="BD15" i="1"/>
  <c r="BF15" i="1"/>
  <c r="BG15" i="1"/>
  <c r="BF16" i="1"/>
  <c r="BG16" i="1"/>
  <c r="BD17" i="1"/>
  <c r="BF17" i="1"/>
  <c r="BG17" i="1"/>
  <c r="BD18" i="1"/>
  <c r="BF18" i="1"/>
  <c r="BG18" i="1"/>
  <c r="BD19" i="1"/>
  <c r="BF19" i="1"/>
  <c r="BG19" i="1"/>
  <c r="BF20" i="1"/>
  <c r="BG20" i="1"/>
  <c r="BF21" i="1"/>
  <c r="BG21" i="1"/>
  <c r="BF22" i="1"/>
  <c r="BG22" i="1"/>
  <c r="BD23" i="1"/>
  <c r="BF23" i="1"/>
  <c r="BG23" i="1"/>
  <c r="BD24" i="1"/>
  <c r="BF24" i="1"/>
  <c r="BG24" i="1"/>
  <c r="BF25" i="1"/>
  <c r="BG25" i="1"/>
  <c r="BD26" i="1"/>
  <c r="BF26" i="1"/>
  <c r="BG26" i="1"/>
  <c r="BD27" i="1"/>
  <c r="BF27" i="1"/>
  <c r="BG27" i="1"/>
  <c r="BD28" i="1"/>
  <c r="BF28" i="1"/>
  <c r="BG28" i="1"/>
  <c r="BD29" i="1"/>
  <c r="BF29" i="1"/>
  <c r="BG29" i="1"/>
  <c r="BD30" i="1"/>
  <c r="BF30" i="1"/>
  <c r="BG30" i="1"/>
  <c r="BD31" i="1"/>
  <c r="BF31" i="1"/>
  <c r="BG31" i="1"/>
  <c r="BD32" i="1"/>
  <c r="BF32" i="1"/>
  <c r="BG32" i="1"/>
  <c r="BD33" i="1"/>
  <c r="BF33" i="1"/>
  <c r="BG33" i="1"/>
  <c r="BD34" i="1"/>
  <c r="BF34" i="1"/>
  <c r="BG34" i="1"/>
  <c r="BD35" i="1"/>
  <c r="BF35" i="1"/>
  <c r="BG35" i="1"/>
  <c r="BD36" i="1"/>
  <c r="BF36" i="1"/>
  <c r="BG36" i="1"/>
  <c r="BD37" i="1"/>
  <c r="BF37" i="1"/>
  <c r="BG37" i="1"/>
  <c r="AW8" i="1"/>
  <c r="AV8" i="1"/>
  <c r="AW7" i="1"/>
  <c r="AV7" i="1"/>
  <c r="U7" i="1"/>
  <c r="T7" i="1"/>
  <c r="AT8" i="1"/>
  <c r="BA8" i="1"/>
  <c r="AZ8" i="1"/>
  <c r="AY8" i="1"/>
  <c r="AX8" i="1"/>
  <c r="AU8" i="1"/>
  <c r="AR8" i="1"/>
  <c r="AQ8" i="1"/>
  <c r="AP8" i="1"/>
  <c r="AM8" i="1"/>
  <c r="AL8" i="1"/>
  <c r="AK8" i="1"/>
  <c r="AJ8" i="1"/>
  <c r="AI8" i="1"/>
  <c r="AH8" i="1"/>
  <c r="BA7" i="1"/>
  <c r="AZ7" i="1"/>
  <c r="AY7" i="1"/>
  <c r="AX7" i="1"/>
  <c r="AU7" i="1"/>
  <c r="AT7" i="1"/>
  <c r="AR7" i="1"/>
  <c r="AQ7" i="1"/>
  <c r="AP7" i="1"/>
  <c r="AN7" i="1"/>
  <c r="AM7" i="1"/>
  <c r="AL7" i="1"/>
  <c r="AK7" i="1"/>
  <c r="AJ7" i="1"/>
  <c r="AI7" i="1"/>
  <c r="AH7" i="1"/>
  <c r="AG7" i="1"/>
  <c r="AF7" i="1"/>
  <c r="AE7" i="1"/>
  <c r="AD7" i="1"/>
  <c r="AC7" i="1"/>
  <c r="C31" i="1"/>
  <c r="D31" i="1"/>
  <c r="AE31" i="1" s="1"/>
  <c r="C32" i="1"/>
  <c r="D32" i="1"/>
  <c r="AE32" i="1" s="1"/>
  <c r="C33" i="1"/>
  <c r="D33" i="1"/>
  <c r="AE33" i="1" s="1"/>
  <c r="C34" i="1"/>
  <c r="D34" i="1"/>
  <c r="AE34" i="1" s="1"/>
  <c r="C35" i="1"/>
  <c r="D35" i="1"/>
  <c r="AE35" i="1" s="1"/>
  <c r="C36" i="1"/>
  <c r="D36" i="1"/>
  <c r="AE36" i="1" s="1"/>
  <c r="C37" i="1"/>
  <c r="D37" i="1"/>
  <c r="AE37" i="1" s="1"/>
  <c r="S7" i="1"/>
  <c r="R7" i="1"/>
  <c r="P7" i="1"/>
  <c r="O7" i="1"/>
  <c r="N7" i="1"/>
  <c r="L7" i="1"/>
  <c r="K7" i="1"/>
  <c r="J7" i="1"/>
  <c r="I7" i="1"/>
  <c r="H7" i="1"/>
  <c r="G7" i="1"/>
  <c r="E7" i="1"/>
  <c r="BG8" i="1" l="1"/>
  <c r="BF8" i="1"/>
  <c r="C29" i="1"/>
  <c r="D29" i="1"/>
  <c r="AE29" i="1" s="1"/>
  <c r="C30" i="1"/>
  <c r="D30" i="1"/>
  <c r="AE30" i="1" s="1"/>
  <c r="C8" i="1"/>
  <c r="D9" i="1"/>
  <c r="AE9" i="1" s="1"/>
  <c r="D10" i="1"/>
  <c r="AE10" i="1" s="1"/>
  <c r="D11" i="1"/>
  <c r="AE11" i="1" s="1"/>
  <c r="D12" i="1"/>
  <c r="AE12" i="1" s="1"/>
  <c r="D13" i="1"/>
  <c r="AE13" i="1" s="1"/>
  <c r="D14" i="1"/>
  <c r="AE14" i="1" s="1"/>
  <c r="D15" i="1"/>
  <c r="AE15" i="1" s="1"/>
  <c r="D16" i="1"/>
  <c r="AE16" i="1" s="1"/>
  <c r="D17" i="1"/>
  <c r="AE17" i="1" s="1"/>
  <c r="D18" i="1"/>
  <c r="AE18" i="1" s="1"/>
  <c r="D19" i="1"/>
  <c r="AE19" i="1" s="1"/>
  <c r="D20" i="1"/>
  <c r="AE20" i="1" s="1"/>
  <c r="D21" i="1"/>
  <c r="AE21" i="1" s="1"/>
  <c r="D22" i="1"/>
  <c r="AE22" i="1" s="1"/>
  <c r="D23" i="1"/>
  <c r="AE23" i="1" s="1"/>
  <c r="D24" i="1"/>
  <c r="AE24" i="1" s="1"/>
  <c r="D25" i="1"/>
  <c r="AE25" i="1" s="1"/>
  <c r="D26" i="1"/>
  <c r="AE26" i="1" s="1"/>
  <c r="D27" i="1"/>
  <c r="AE27" i="1" s="1"/>
  <c r="D28" i="1"/>
  <c r="AE28" i="1" s="1"/>
  <c r="D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AE8" i="1" l="1"/>
  <c r="AF8" i="1"/>
  <c r="BD22" i="1"/>
  <c r="BD21" i="1"/>
  <c r="AN20" i="1"/>
  <c r="BD20" i="1"/>
  <c r="BD12" i="1"/>
  <c r="AN21" i="1"/>
  <c r="AN10" i="1"/>
  <c r="BD10" i="1"/>
  <c r="BD25" i="1"/>
  <c r="BD8" i="1"/>
  <c r="BD9" i="1"/>
  <c r="BD16" i="1"/>
  <c r="AN16" i="1"/>
  <c r="AN8" i="1"/>
  <c r="BE8" i="1" l="1"/>
</calcChain>
</file>

<file path=xl/sharedStrings.xml><?xml version="1.0" encoding="utf-8"?>
<sst xmlns="http://schemas.openxmlformats.org/spreadsheetml/2006/main" count="365" uniqueCount="364">
  <si>
    <t>Kurs:</t>
  </si>
  <si>
    <t>Zuerst Datum</t>
  </si>
  <si>
    <t xml:space="preserve">  (mit Strg+"." aktuelles Datum einfügen)</t>
  </si>
  <si>
    <t>Name des Kindes</t>
  </si>
  <si>
    <t>Störung</t>
  </si>
  <si>
    <t>Mailtext
erzeugen</t>
  </si>
  <si>
    <t>Kenntnis
 Eltern</t>
  </si>
  <si>
    <t>Betreff</t>
  </si>
  <si>
    <t>Mail (w)</t>
  </si>
  <si>
    <t>Mail (m)</t>
  </si>
  <si>
    <t>Nr.</t>
  </si>
  <si>
    <t>Name</t>
  </si>
  <si>
    <t>Vorname</t>
  </si>
  <si>
    <t>Stammgruppe</t>
  </si>
  <si>
    <t>Straße</t>
  </si>
  <si>
    <t>PLZ</t>
  </si>
  <si>
    <t>Ort</t>
  </si>
  <si>
    <t>Geschlecht</t>
  </si>
  <si>
    <t>Geburtstag</t>
  </si>
  <si>
    <t>Name (EB - w)</t>
  </si>
  <si>
    <t>Vorname (EB -w)</t>
  </si>
  <si>
    <t>Telefon 1 (EB -w)</t>
  </si>
  <si>
    <t>Telefon 2 (EB -w)</t>
  </si>
  <si>
    <t>Telefon 3 (EB -w)</t>
  </si>
  <si>
    <t>Name (EB - m)</t>
  </si>
  <si>
    <t>Vorname (EB - m)</t>
  </si>
  <si>
    <t>Telefon 1 (EB - m)</t>
  </si>
  <si>
    <t>Telefon 2 (EB - m)</t>
  </si>
  <si>
    <t>Telefon 3 (EB - m)</t>
  </si>
  <si>
    <t>Betreff:</t>
  </si>
  <si>
    <t>Das Verhalten von</t>
  </si>
  <si>
    <t xml:space="preserve">Sehr geehrte Frau </t>
  </si>
  <si>
    <t xml:space="preserve">Sehr geehrter Herr </t>
  </si>
  <si>
    <t>Minuten zu spät zum Unterricht erschien.</t>
  </si>
  <si>
    <t>den Unterricht störte.</t>
  </si>
  <si>
    <t>eine unzureichende Arbeitshaltung zeigte.</t>
  </si>
  <si>
    <t>das benötigte Arbeitsmaterial nicht dabei hatte.</t>
  </si>
  <si>
    <t>der Lehrkraft gegenüber ein respektloses Verhalten zeigte und deswegen einen Tadel erhält.</t>
  </si>
  <si>
    <t>Abschlusssatz:</t>
  </si>
  <si>
    <t>Es wäre nett, wenn Sie mir den Erhalt dieser Mail bestätigen könnten.</t>
  </si>
  <si>
    <t>Gruß:</t>
  </si>
  <si>
    <t>Mit freundlichen Grüßen</t>
  </si>
  <si>
    <t>Name:</t>
  </si>
  <si>
    <t>Fach:</t>
  </si>
  <si>
    <t>Mail versendet</t>
  </si>
  <si>
    <t>den Unterricht mehrfach störte.</t>
  </si>
  <si>
    <t>den Unterricht mehrfach und in erheblichem Maße störte.</t>
  </si>
  <si>
    <t>mehrfach eine unzureichende Arbeitshaltung zeigte.</t>
  </si>
  <si>
    <t>dauerhaft eine unzureichende Arbeitshaltung zeigte.</t>
  </si>
  <si>
    <t>Anmerkungen</t>
  </si>
  <si>
    <t>mail_m1</t>
  </si>
  <si>
    <t>mail_v1</t>
  </si>
  <si>
    <t>mail_m2</t>
  </si>
  <si>
    <t>mail_v2</t>
  </si>
  <si>
    <t>mail_m3</t>
  </si>
  <si>
    <t>mail_v3</t>
  </si>
  <si>
    <t>mail_m4</t>
  </si>
  <si>
    <t>mail_v4</t>
  </si>
  <si>
    <t>mail_m5</t>
  </si>
  <si>
    <t>mail_v5</t>
  </si>
  <si>
    <t>mail_m6</t>
  </si>
  <si>
    <t>mail_v6</t>
  </si>
  <si>
    <t>mail_m7</t>
  </si>
  <si>
    <t>mail_v7</t>
  </si>
  <si>
    <t>mail_m8</t>
  </si>
  <si>
    <t>mail_v8</t>
  </si>
  <si>
    <t>mail_m9</t>
  </si>
  <si>
    <t>mail_v9</t>
  </si>
  <si>
    <t>mail_m10</t>
  </si>
  <si>
    <t>mail_v10</t>
  </si>
  <si>
    <t>mail_m11</t>
  </si>
  <si>
    <t>mail_v11</t>
  </si>
  <si>
    <t>mail_m12</t>
  </si>
  <si>
    <t>mail_v12</t>
  </si>
  <si>
    <t>mail_m13</t>
  </si>
  <si>
    <t>mail_v13</t>
  </si>
  <si>
    <t>mail_m14</t>
  </si>
  <si>
    <t>mail_v14</t>
  </si>
  <si>
    <t>mail_m15</t>
  </si>
  <si>
    <t>mail_v15</t>
  </si>
  <si>
    <t>mail_m16</t>
  </si>
  <si>
    <t>mail_v16</t>
  </si>
  <si>
    <t>mail_m17</t>
  </si>
  <si>
    <t>mail_v17</t>
  </si>
  <si>
    <t>mail_m18</t>
  </si>
  <si>
    <t>mail_v18</t>
  </si>
  <si>
    <t>mail_m19</t>
  </si>
  <si>
    <t>mail_v19</t>
  </si>
  <si>
    <t>mail_m20</t>
  </si>
  <si>
    <t>mail_v20</t>
  </si>
  <si>
    <t>mail_m21</t>
  </si>
  <si>
    <t>mail_v21</t>
  </si>
  <si>
    <t>mail_m22</t>
  </si>
  <si>
    <t>mail_v22</t>
  </si>
  <si>
    <t>mail_m23</t>
  </si>
  <si>
    <t>mail_v23</t>
  </si>
  <si>
    <t>mail_m24</t>
  </si>
  <si>
    <t>mail_v24</t>
  </si>
  <si>
    <t>mail_m25</t>
  </si>
  <si>
    <t>mail_v25</t>
  </si>
  <si>
    <t>mail_m26</t>
  </si>
  <si>
    <t>mail_v26</t>
  </si>
  <si>
    <t>mail_m27</t>
  </si>
  <si>
    <t>mail_v27</t>
  </si>
  <si>
    <t>mail_m28</t>
  </si>
  <si>
    <t>mail_v28</t>
  </si>
  <si>
    <t>mail_m29</t>
  </si>
  <si>
    <t>mail_v29</t>
  </si>
  <si>
    <t>mail_m30</t>
  </si>
  <si>
    <t>mail_v30</t>
  </si>
  <si>
    <t>Verhalten (negativ):</t>
  </si>
  <si>
    <t>Einleitungssatz (negativ):</t>
  </si>
  <si>
    <t>Einleitungssatz (allgemein):</t>
  </si>
  <si>
    <t>Einleitungssatz (positiv):</t>
  </si>
  <si>
    <t>Verhalten (positiv):</t>
  </si>
  <si>
    <t>die Hausaufgaben nicht erledigt hatte.</t>
  </si>
  <si>
    <t xml:space="preserve">Leider muss ich Ihnen mitteilen, dass </t>
  </si>
  <si>
    <t>Erfreulicherweise hat</t>
  </si>
  <si>
    <t>[Vorname]</t>
  </si>
  <si>
    <t>die Hausaufgaben erledigt.</t>
  </si>
  <si>
    <t>gute Mitarbeit</t>
  </si>
  <si>
    <t>HA erledigt</t>
  </si>
  <si>
    <t>gute Beiträge</t>
  </si>
  <si>
    <t>Verspätung in min</t>
  </si>
  <si>
    <t>keine HA</t>
  </si>
  <si>
    <t>Anrede Frau</t>
  </si>
  <si>
    <t>Anrede Herr</t>
  </si>
  <si>
    <t>[Anzahl]</t>
  </si>
  <si>
    <t>Anzahl negativ</t>
  </si>
  <si>
    <t>Anzahl positiv</t>
  </si>
  <si>
    <t>verspätet?</t>
  </si>
  <si>
    <t>gerne möchte ich Sie über das Verhalten von</t>
  </si>
  <si>
    <t xml:space="preserve">[Vorname] am [Datum] </t>
  </si>
  <si>
    <t>die Hausaufgaben sehr sauber erledigt.</t>
  </si>
  <si>
    <t>die Hausaufgaben sehr sauber und vollständig richtig erledigt.</t>
  </si>
  <si>
    <t>sich diszipliniert verhalten und den Unterricht nicht gestört.</t>
  </si>
  <si>
    <t>negativ</t>
  </si>
  <si>
    <t>positiv</t>
  </si>
  <si>
    <t>Text Mail</t>
  </si>
  <si>
    <t>Arbeits-haltung</t>
  </si>
  <si>
    <t>unaufmerk-sam</t>
  </si>
  <si>
    <t>Arbeits-material</t>
  </si>
  <si>
    <t>Respekt-losigkeit</t>
  </si>
  <si>
    <t>im Unterricht mitgearbeitet.</t>
  </si>
  <si>
    <t>sehr gut im Unterricht mitgearbeitet.</t>
  </si>
  <si>
    <t>Stundenbeiträge geliefert.</t>
  </si>
  <si>
    <t>gute Stundenbeiträge geliefert.</t>
  </si>
  <si>
    <t>sehr gute Stundenbeiträge geliefert.</t>
  </si>
  <si>
    <t>XXX XX XX</t>
  </si>
  <si>
    <t>im XXXunterricht</t>
  </si>
  <si>
    <t>im XXXunterricht in Kenntnis setzen.</t>
  </si>
  <si>
    <t>XXX XXX</t>
  </si>
  <si>
    <t>(Fachlehrer XXX)</t>
  </si>
  <si>
    <t xml:space="preserve">anderen geholfen. </t>
  </si>
  <si>
    <t>Hilfsbereit-schaft</t>
  </si>
  <si>
    <t>Selbst-ständigkeit</t>
  </si>
  <si>
    <t>selbstständig gearbeitet.</t>
  </si>
  <si>
    <t>sehr selbstständig gearbeitet.</t>
  </si>
  <si>
    <t>sehr selbstständig und konzentriert gearbeitet.</t>
  </si>
  <si>
    <t xml:space="preserve">anderen mehrfach geholfen. </t>
  </si>
  <si>
    <t xml:space="preserve">anderen mehrfach sehr geholfen. </t>
  </si>
  <si>
    <t>[Vorname] am [Datum]</t>
  </si>
  <si>
    <t>mehrfach im Unterricht unaufmerksam war.</t>
  </si>
  <si>
    <t>im Unterricht oft unaufmerksam war.</t>
  </si>
  <si>
    <t>einmal im Unterricht unaufmerksam war.</t>
  </si>
  <si>
    <t>wichtig</t>
  </si>
  <si>
    <t>störungs-frei</t>
  </si>
  <si>
    <t>name_kind_1</t>
  </si>
  <si>
    <t>name_mutter_1</t>
  </si>
  <si>
    <t>name_vater_1</t>
  </si>
  <si>
    <t>name_kind_2</t>
  </si>
  <si>
    <t>name_mutter_2</t>
  </si>
  <si>
    <t>name_vater_2</t>
  </si>
  <si>
    <t>name_kind_3</t>
  </si>
  <si>
    <t>name_mutter_3</t>
  </si>
  <si>
    <t>name_vater_3</t>
  </si>
  <si>
    <t>name_kind_4</t>
  </si>
  <si>
    <t>name_mutter_4</t>
  </si>
  <si>
    <t>name_vater_4</t>
  </si>
  <si>
    <t>name_kind_5</t>
  </si>
  <si>
    <t>name_mutter_5</t>
  </si>
  <si>
    <t>name_vater_5</t>
  </si>
  <si>
    <t>name_kind_6</t>
  </si>
  <si>
    <t>name_mutter_6</t>
  </si>
  <si>
    <t>name_vater_6</t>
  </si>
  <si>
    <t>name_kind_7</t>
  </si>
  <si>
    <t>name_mutter_7</t>
  </si>
  <si>
    <t>name_vater_7</t>
  </si>
  <si>
    <t>name_kind_8</t>
  </si>
  <si>
    <t>name_mutter_8</t>
  </si>
  <si>
    <t>name_vater_8</t>
  </si>
  <si>
    <t>name_kind_9</t>
  </si>
  <si>
    <t>name_mutter_9</t>
  </si>
  <si>
    <t>name_vater_9</t>
  </si>
  <si>
    <t>name_kind_10</t>
  </si>
  <si>
    <t>name_mutter_10</t>
  </si>
  <si>
    <t>name_vater_10</t>
  </si>
  <si>
    <t>name_kind_11</t>
  </si>
  <si>
    <t>name_mutter_11</t>
  </si>
  <si>
    <t>name_vater_11</t>
  </si>
  <si>
    <t>name_kind_12</t>
  </si>
  <si>
    <t>name_mutter_12</t>
  </si>
  <si>
    <t>name_vater_12</t>
  </si>
  <si>
    <t>name_kind_13</t>
  </si>
  <si>
    <t>name_mutter_13</t>
  </si>
  <si>
    <t>name_vater_13</t>
  </si>
  <si>
    <t>name_kind_14</t>
  </si>
  <si>
    <t>name_mutter_14</t>
  </si>
  <si>
    <t>name_vater_14</t>
  </si>
  <si>
    <t>name_kind_15</t>
  </si>
  <si>
    <t>name_mutter_15</t>
  </si>
  <si>
    <t>name_vater_15</t>
  </si>
  <si>
    <t>name_kind_16</t>
  </si>
  <si>
    <t>name_mutter_16</t>
  </si>
  <si>
    <t>name_vater_16</t>
  </si>
  <si>
    <t>name_kind_17</t>
  </si>
  <si>
    <t>name_mutter_17</t>
  </si>
  <si>
    <t>name_vater_17</t>
  </si>
  <si>
    <t>name_kind_18</t>
  </si>
  <si>
    <t>name_mutter_18</t>
  </si>
  <si>
    <t>name_vater_18</t>
  </si>
  <si>
    <t>name_kind_19</t>
  </si>
  <si>
    <t>name_mutter_19</t>
  </si>
  <si>
    <t>name_vater_19</t>
  </si>
  <si>
    <t>name_kind_20</t>
  </si>
  <si>
    <t>name_mutter_20</t>
  </si>
  <si>
    <t>name_vater_20</t>
  </si>
  <si>
    <t>name_kind_21</t>
  </si>
  <si>
    <t>name_mutter_21</t>
  </si>
  <si>
    <t>name_vater_21</t>
  </si>
  <si>
    <t>name_kind_22</t>
  </si>
  <si>
    <t>name_mutter_22</t>
  </si>
  <si>
    <t>name_vater_22</t>
  </si>
  <si>
    <t>name_kind_23</t>
  </si>
  <si>
    <t>name_mutter_23</t>
  </si>
  <si>
    <t>name_vater_23</t>
  </si>
  <si>
    <t>name_kind_24</t>
  </si>
  <si>
    <t>name_mutter_24</t>
  </si>
  <si>
    <t>name_vater_24</t>
  </si>
  <si>
    <t>name_kind_25</t>
  </si>
  <si>
    <t>name_mutter_25</t>
  </si>
  <si>
    <t>name_vater_25</t>
  </si>
  <si>
    <t>name_kind_26</t>
  </si>
  <si>
    <t>name_mutter_26</t>
  </si>
  <si>
    <t>name_vater_26</t>
  </si>
  <si>
    <t>name_kind_27</t>
  </si>
  <si>
    <t>name_mutter_27</t>
  </si>
  <si>
    <t>name_vater_27</t>
  </si>
  <si>
    <t>name_kind_28</t>
  </si>
  <si>
    <t>name_mutter_28</t>
  </si>
  <si>
    <t>name_vater_28</t>
  </si>
  <si>
    <t>name_kind_29</t>
  </si>
  <si>
    <t>name_mutter_29</t>
  </si>
  <si>
    <t>name_vater_29</t>
  </si>
  <si>
    <t>name_kind_30</t>
  </si>
  <si>
    <t>name_mutter_30</t>
  </si>
  <si>
    <t>name_vater_30</t>
  </si>
  <si>
    <t>vor_kind_1</t>
  </si>
  <si>
    <t>vor_mutter_1</t>
  </si>
  <si>
    <t>vor_vater_1</t>
  </si>
  <si>
    <t>vor_kind_2</t>
  </si>
  <si>
    <t>vor_mutter_2</t>
  </si>
  <si>
    <t>vor_vater_2</t>
  </si>
  <si>
    <t>vor_kind_3</t>
  </si>
  <si>
    <t>vor_mutter_3</t>
  </si>
  <si>
    <t>vor_vater_3</t>
  </si>
  <si>
    <t>vor_kind_4</t>
  </si>
  <si>
    <t>vor_mutter_4</t>
  </si>
  <si>
    <t>vor_vater_4</t>
  </si>
  <si>
    <t>vor_kind_5</t>
  </si>
  <si>
    <t>vor_mutter_5</t>
  </si>
  <si>
    <t>vor_vater_5</t>
  </si>
  <si>
    <t>vor_kind_6</t>
  </si>
  <si>
    <t>vor_mutter_6</t>
  </si>
  <si>
    <t>vor_vater_6</t>
  </si>
  <si>
    <t>vor_kind_7</t>
  </si>
  <si>
    <t>vor_mutter_7</t>
  </si>
  <si>
    <t>vor_vater_7</t>
  </si>
  <si>
    <t>vor_kind_8</t>
  </si>
  <si>
    <t>vor_mutter_8</t>
  </si>
  <si>
    <t>vor_vater_8</t>
  </si>
  <si>
    <t>vor_kind_9</t>
  </si>
  <si>
    <t>vor_mutter_9</t>
  </si>
  <si>
    <t>vor_vater_9</t>
  </si>
  <si>
    <t>vor_kind_10</t>
  </si>
  <si>
    <t>vor_mutter_10</t>
  </si>
  <si>
    <t>vor_vater_10</t>
  </si>
  <si>
    <t>vor_kind_11</t>
  </si>
  <si>
    <t>vor_mutter_11</t>
  </si>
  <si>
    <t>vor_vater_11</t>
  </si>
  <si>
    <t>vor_kind_12</t>
  </si>
  <si>
    <t>vor_mutter_12</t>
  </si>
  <si>
    <t>vor_vater_12</t>
  </si>
  <si>
    <t>vor_kind_13</t>
  </si>
  <si>
    <t>vor_mutter_13</t>
  </si>
  <si>
    <t>vor_vater_13</t>
  </si>
  <si>
    <t>vor_kind_14</t>
  </si>
  <si>
    <t>vor_mutter_14</t>
  </si>
  <si>
    <t>vor_vater_14</t>
  </si>
  <si>
    <t>vor_kind_15</t>
  </si>
  <si>
    <t>vor_mutter_15</t>
  </si>
  <si>
    <t>vor_vater_15</t>
  </si>
  <si>
    <t>vor_kind_16</t>
  </si>
  <si>
    <t>vor_mutter_16</t>
  </si>
  <si>
    <t>vor_vater_16</t>
  </si>
  <si>
    <t>vor_kind_17</t>
  </si>
  <si>
    <t>vor_mutter_17</t>
  </si>
  <si>
    <t>vor_vater_17</t>
  </si>
  <si>
    <t>vor_kind_18</t>
  </si>
  <si>
    <t>vor_mutter_18</t>
  </si>
  <si>
    <t>vor_vater_18</t>
  </si>
  <si>
    <t>vor_kind_19</t>
  </si>
  <si>
    <t>vor_mutter_19</t>
  </si>
  <si>
    <t>vor_vater_19</t>
  </si>
  <si>
    <t>vor_kind_20</t>
  </si>
  <si>
    <t>vor_mutter_20</t>
  </si>
  <si>
    <t>vor_vater_20</t>
  </si>
  <si>
    <t>vor_kind_21</t>
  </si>
  <si>
    <t>vor_mutter_21</t>
  </si>
  <si>
    <t>vor_vater_21</t>
  </si>
  <si>
    <t>vor_kind_22</t>
  </si>
  <si>
    <t>vor_mutter_22</t>
  </si>
  <si>
    <t>vor_vater_22</t>
  </si>
  <si>
    <t>vor_kind_23</t>
  </si>
  <si>
    <t>vor_mutter_23</t>
  </si>
  <si>
    <t>vor_vater_23</t>
  </si>
  <si>
    <t>vor_kind_24</t>
  </si>
  <si>
    <t>vor_mutter_24</t>
  </si>
  <si>
    <t>vor_vater_24</t>
  </si>
  <si>
    <t>vor_kind_25</t>
  </si>
  <si>
    <t>vor_mutter_25</t>
  </si>
  <si>
    <t>vor_vater_25</t>
  </si>
  <si>
    <t>vor_kind_26</t>
  </si>
  <si>
    <t>vor_mutter_26</t>
  </si>
  <si>
    <t>vor_vater_26</t>
  </si>
  <si>
    <t>vor_kind_27</t>
  </si>
  <si>
    <t>vor_mutter_27</t>
  </si>
  <si>
    <t>vor_vater_27</t>
  </si>
  <si>
    <t>vor_kind_28</t>
  </si>
  <si>
    <t>vor_mutter_28</t>
  </si>
  <si>
    <t>vor_vater_28</t>
  </si>
  <si>
    <t>vor_kind_29</t>
  </si>
  <si>
    <t>vor_mutter_29</t>
  </si>
  <si>
    <t>vor_vater_29</t>
  </si>
  <si>
    <t>vor_kind_30</t>
  </si>
  <si>
    <t>vor_mutter_30</t>
  </si>
  <si>
    <t>vor_vater_30</t>
  </si>
  <si>
    <t>pünktlich</t>
  </si>
  <si>
    <t>sich nicht verspätet, sondern ist pünktlich zum Unterricht erschienen.</t>
  </si>
  <si>
    <t>Material dabei</t>
  </si>
  <si>
    <t>sein Arbeitsmaterial dabei gehabt.</t>
  </si>
  <si>
    <t>Mail_m</t>
  </si>
  <si>
    <t>Mail_m korrekt</t>
  </si>
  <si>
    <t>Mail_v</t>
  </si>
  <si>
    <t>Mail_v korrekt</t>
  </si>
  <si>
    <t>Menü Mail</t>
  </si>
  <si>
    <t>geht nicht</t>
  </si>
  <si>
    <t>funktioniert</t>
  </si>
  <si>
    <t>gute Antwort</t>
  </si>
  <si>
    <t>engagiert im Unterricht mitgearbeitet.</t>
  </si>
  <si>
    <t>eine Frage von mir richtig beantworten können.</t>
  </si>
  <si>
    <t>zwei Fragen von mir richtig beantworten können.</t>
  </si>
  <si>
    <t>mehrere Fragen von mir richtig beantworten können.</t>
  </si>
  <si>
    <t xml:space="preserve">Kurs: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</si>
</sst>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"/>
    <numFmt numFmtId="165" formatCode="[$-F800]dddd\,\ mmmm\ dd\,\ yyyy"/>
  </numFmts>
  <fonts count="9" x14ac:knownFonts="1">
    <font>
      <sz val="11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0" xfId="0" applyFont="1" applyProtection="1"/>
    <xf numFmtId="0" fontId="3" fillId="0" borderId="0" xfId="0" applyFont="1" applyProtection="1"/>
    <xf numFmtId="0" fontId="0" fillId="0" borderId="0" xfId="0" applyFont="1" applyAlignment="1" applyProtection="1">
      <alignment horizontal="left"/>
    </xf>
    <xf numFmtId="0" fontId="0" fillId="0" borderId="0" xfId="0" applyFont="1" applyAlignment="1" applyProtection="1">
      <alignment horizontal="right"/>
    </xf>
    <xf numFmtId="0" fontId="2" fillId="0" borderId="0" xfId="0" applyFont="1" applyProtection="1"/>
    <xf numFmtId="0" fontId="0" fillId="0" borderId="4" xfId="0" applyFont="1" applyBorder="1" applyProtection="1"/>
    <xf numFmtId="0" fontId="0" fillId="0" borderId="5" xfId="0" applyFont="1" applyBorder="1" applyProtection="1"/>
    <xf numFmtId="0" fontId="0" fillId="0" borderId="6" xfId="0" applyFont="1" applyBorder="1" applyProtection="1"/>
    <xf numFmtId="0" fontId="2" fillId="0" borderId="0" xfId="0" applyFont="1" applyAlignment="1" applyProtection="1">
      <alignment horizontal="center"/>
    </xf>
    <xf numFmtId="0" fontId="0" fillId="0" borderId="1" xfId="0" applyBorder="1" applyProtection="1"/>
    <xf numFmtId="0" fontId="0" fillId="0" borderId="0" xfId="0" applyProtection="1"/>
    <xf numFmtId="14" fontId="0" fillId="0" borderId="0" xfId="0" applyNumberFormat="1" applyProtection="1"/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vertical="top"/>
    </xf>
    <xf numFmtId="0" fontId="0" fillId="0" borderId="0" xfId="0" applyAlignment="1" applyProtection="1">
      <alignment horizontal="right" vertical="center"/>
    </xf>
    <xf numFmtId="0" fontId="5" fillId="0" borderId="0" xfId="0" applyFont="1" applyAlignment="1" applyProtection="1">
      <alignment vertical="top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0" fillId="0" borderId="0" xfId="0" applyFont="1" applyAlignment="1" applyProtection="1">
      <alignment horizontal="center"/>
    </xf>
    <xf numFmtId="0" fontId="0" fillId="0" borderId="0" xfId="0" applyBorder="1" applyProtection="1"/>
    <xf numFmtId="0" fontId="1" fillId="5" borderId="1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Protection="1"/>
    <xf numFmtId="0" fontId="4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7" fillId="0" borderId="0" xfId="0" applyFont="1" applyProtection="1"/>
    <xf numFmtId="0" fontId="8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2" fillId="2" borderId="0" xfId="0" applyFont="1" applyFill="1" applyBorder="1" applyAlignment="1" applyProtection="1">
      <protection locked="0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Protection="1"/>
    <xf numFmtId="0" fontId="2" fillId="2" borderId="0" xfId="0" applyFont="1" applyFill="1" applyBorder="1" applyAlignment="1" applyProtection="1">
      <alignment vertical="top"/>
      <protection locked="0"/>
    </xf>
    <xf numFmtId="0" fontId="2" fillId="0" borderId="0" xfId="0" applyFont="1" applyBorder="1" applyAlignment="1" applyProtection="1">
      <alignment vertical="top"/>
    </xf>
    <xf numFmtId="0" fontId="2" fillId="2" borderId="0" xfId="0" applyFont="1" applyFill="1" applyBorder="1" applyProtection="1">
      <protection locked="0"/>
    </xf>
    <xf numFmtId="0" fontId="2" fillId="2" borderId="0" xfId="0" applyFont="1" applyFill="1" applyProtection="1">
      <protection locked="0"/>
    </xf>
    <xf numFmtId="165" fontId="0" fillId="0" borderId="0" xfId="0" applyNumberFormat="1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center"/>
      <protection locked="0"/>
    </xf>
    <xf numFmtId="164" fontId="6" fillId="0" borderId="1" xfId="0" applyNumberFormat="1" applyFont="1" applyBorder="1" applyAlignment="1" applyProtection="1">
      <alignment horizontal="center"/>
      <protection locked="0"/>
    </xf>
    <xf numFmtId="0" fontId="0" fillId="0" borderId="1" xfId="0" applyFont="1" applyBorder="1" applyProtection="1">
      <protection locked="0"/>
    </xf>
    <xf numFmtId="0" fontId="0" fillId="0" borderId="2" xfId="0" applyFont="1" applyBorder="1" applyProtection="1">
      <protection locked="0"/>
    </xf>
    <xf numFmtId="0" fontId="6" fillId="0" borderId="7" xfId="0" applyFont="1" applyBorder="1" applyAlignment="1" applyProtection="1">
      <alignment horizontal="right"/>
      <protection locked="0"/>
    </xf>
    <xf numFmtId="0" fontId="8" fillId="0" borderId="0" xfId="0" applyFont="1" applyProtection="1"/>
    <xf numFmtId="0" fontId="0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6" fillId="0" borderId="9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right"/>
    </xf>
    <xf numFmtId="0" fontId="0" fillId="0" borderId="1" xfId="0" applyBorder="1" applyAlignment="1" applyProtection="1">
      <alignment horizontal="center"/>
    </xf>
    <xf numFmtId="165" fontId="7" fillId="0" borderId="2" xfId="0" applyNumberFormat="1" applyFont="1" applyBorder="1" applyAlignment="1" applyProtection="1">
      <alignment horizontal="center"/>
      <protection locked="0"/>
    </xf>
    <xf numFmtId="165" fontId="7" fillId="0" borderId="3" xfId="0" applyNumberFormat="1" applyFont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</xf>
    <xf numFmtId="0" fontId="0" fillId="4" borderId="8" xfId="0" applyFill="1" applyBorder="1" applyAlignment="1" applyProtection="1">
      <alignment horizontal="center" vertical="center"/>
    </xf>
    <xf numFmtId="0" fontId="0" fillId="3" borderId="8" xfId="0" applyFill="1" applyBorder="1" applyAlignment="1" applyProtection="1">
      <alignment horizontal="center" vertical="center"/>
    </xf>
  </cellXfs>
  <cellStyles count="1">
    <cellStyle name="Standard" xfId="0" builtinId="0"/>
  </cellStyles>
  <dxfs count="4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dd\-mmm\-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left" vertical="bottom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39994506668294322"/>
        </patternFill>
      </fill>
    </dxf>
    <dxf>
      <font>
        <b/>
        <i val="0"/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ont>
        <strike/>
      </font>
      <fill>
        <patternFill patternType="darkDown">
          <bgColor rgb="FFFF00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ont>
        <strike/>
      </font>
      <fill>
        <patternFill patternType="darkDown">
          <bgColor rgb="FFFF0000"/>
        </patternFill>
      </fill>
    </dxf>
    <dxf>
      <font>
        <color theme="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0</xdr:colOff>
      <xdr:row>0</xdr:row>
      <xdr:rowOff>0</xdr:rowOff>
    </xdr:from>
    <xdr:to>
      <xdr:col>59</xdr:col>
      <xdr:colOff>1</xdr:colOff>
      <xdr:row>5</xdr:row>
      <xdr:rowOff>142874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667A0DCB-2A09-434F-9C7A-E6AA6067B91B}"/>
            </a:ext>
          </a:extLst>
        </xdr:cNvPr>
        <xdr:cNvSpPr txBox="1"/>
      </xdr:nvSpPr>
      <xdr:spPr>
        <a:xfrm>
          <a:off x="12887325" y="0"/>
          <a:ext cx="2600326" cy="923924"/>
        </a:xfrm>
        <a:prstGeom prst="rect">
          <a:avLst/>
        </a:prstGeom>
        <a:ln w="3175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00">
              <a:solidFill>
                <a:srgbClr val="FF0000"/>
              </a:solidFill>
            </a:rPr>
            <a:t>Mailtext in </a:t>
          </a:r>
          <a:r>
            <a:rPr lang="de-DE" sz="1000" i="1">
              <a:solidFill>
                <a:srgbClr val="FF0000"/>
              </a:solidFill>
            </a:rPr>
            <a:t>Abhängigkeit des Verhaltens </a:t>
          </a:r>
          <a:r>
            <a:rPr lang="de-DE" sz="1000">
              <a:solidFill>
                <a:srgbClr val="FF0000"/>
              </a:solidFill>
            </a:rPr>
            <a:t>wird </a:t>
          </a:r>
          <a:r>
            <a:rPr lang="de-DE" sz="1000" i="1">
              <a:solidFill>
                <a:srgbClr val="FF0000"/>
              </a:solidFill>
            </a:rPr>
            <a:t>automatisch</a:t>
          </a:r>
          <a:r>
            <a:rPr lang="de-DE" sz="1000">
              <a:solidFill>
                <a:srgbClr val="FF0000"/>
              </a:solidFill>
            </a:rPr>
            <a:t> erzeugt! Bitte in Zwischenablage kopieren, ggf. in Word übertragen, dort erneut</a:t>
          </a:r>
          <a:r>
            <a:rPr lang="de-DE" sz="1000" baseline="0">
              <a:solidFill>
                <a:srgbClr val="FF0000"/>
              </a:solidFill>
            </a:rPr>
            <a:t> in die Zwischenablage kopieren</a:t>
          </a:r>
          <a:r>
            <a:rPr lang="de-DE" sz="1000">
              <a:solidFill>
                <a:srgbClr val="FF0000"/>
              </a:solidFill>
            </a:rPr>
            <a:t> und in Mailprogramm verwenden.</a:t>
          </a:r>
        </a:p>
        <a:p>
          <a:endParaRPr lang="de-DE" sz="1100">
            <a:solidFill>
              <a:srgbClr val="FF0000"/>
            </a:solidFill>
          </a:endParaRPr>
        </a:p>
      </xdr:txBody>
    </xdr:sp>
    <xdr:clientData/>
  </xdr:twoCellAnchor>
  <xdr:twoCellAnchor>
    <xdr:from>
      <xdr:col>55</xdr:col>
      <xdr:colOff>2038</xdr:colOff>
      <xdr:row>5</xdr:row>
      <xdr:rowOff>71441</xdr:rowOff>
    </xdr:from>
    <xdr:to>
      <xdr:col>59</xdr:col>
      <xdr:colOff>2</xdr:colOff>
      <xdr:row>5</xdr:row>
      <xdr:rowOff>257178</xdr:rowOff>
    </xdr:to>
    <xdr:sp macro="" textlink="">
      <xdr:nvSpPr>
        <xdr:cNvPr id="3" name="Geschweifte Klammer rechts 2">
          <a:extLst>
            <a:ext uri="{FF2B5EF4-FFF2-40B4-BE49-F238E27FC236}">
              <a16:creationId xmlns:a16="http://schemas.microsoft.com/office/drawing/2014/main" id="{E79AAA59-324A-40F8-8D4E-90091D4C2072}"/>
            </a:ext>
          </a:extLst>
        </xdr:cNvPr>
        <xdr:cNvSpPr/>
      </xdr:nvSpPr>
      <xdr:spPr>
        <a:xfrm rot="5400000">
          <a:off x="15706044" y="-351743"/>
          <a:ext cx="185737" cy="2596928"/>
        </a:xfrm>
        <a:prstGeom prst="rightBrace">
          <a:avLst>
            <a:gd name="adj1" fmla="val 8333"/>
            <a:gd name="adj2" fmla="val 76249"/>
          </a:avLst>
        </a:prstGeom>
        <a:ln w="3175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21</xdr:col>
      <xdr:colOff>95250</xdr:colOff>
      <xdr:row>1</xdr:row>
      <xdr:rowOff>66675</xdr:rowOff>
    </xdr:from>
    <xdr:to>
      <xdr:col>21</xdr:col>
      <xdr:colOff>361950</xdr:colOff>
      <xdr:row>4</xdr:row>
      <xdr:rowOff>123825</xdr:rowOff>
    </xdr:to>
    <xdr:sp macro="" textlink="">
      <xdr:nvSpPr>
        <xdr:cNvPr id="4" name="Pfeil: nach unten 3">
          <a:extLst>
            <a:ext uri="{FF2B5EF4-FFF2-40B4-BE49-F238E27FC236}">
              <a16:creationId xmlns:a16="http://schemas.microsoft.com/office/drawing/2014/main" id="{EB2E0E2B-8ADC-4864-ADF9-58789B96CD2D}"/>
            </a:ext>
          </a:extLst>
        </xdr:cNvPr>
        <xdr:cNvSpPr/>
      </xdr:nvSpPr>
      <xdr:spPr>
        <a:xfrm>
          <a:off x="10534650" y="66675"/>
          <a:ext cx="266700" cy="647700"/>
        </a:xfrm>
        <a:prstGeom prst="downArrow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0F239C7-737E-47B5-9EE7-0B068080E9A6}" name="Tabelle1" displayName="Tabelle1" ref="B7:X37" totalsRowShown="0" headerRowDxfId="27" dataDxfId="25" headerRowBorderDxfId="26" tableBorderDxfId="24" totalsRowBorderDxfId="23">
  <autoFilter ref="B7:X37" xr:uid="{B786FD80-B151-44E5-A7E1-8B9E7F9C8DBC}"/>
  <tableColumns count="23">
    <tableColumn id="1" xr3:uid="{1A16DEFB-4132-46F7-83F3-300FED5FD96B}" name="Nr." dataDxfId="22"/>
    <tableColumn id="2" xr3:uid="{E3CA65CA-F475-4410-AA31-08A921CCF0A6}" name="Name" dataDxfId="21"/>
    <tableColumn id="3" xr3:uid="{0AFCE9F4-5544-4C16-957D-24F6D392E382}" name="Vorname" dataDxfId="20"/>
    <tableColumn id="4" xr3:uid="{49ACF58C-185F-483A-BBBB-36D27D4B5F8B}" name="Stammgruppe" dataDxfId="19"/>
    <tableColumn id="5" xr3:uid="{EC8BA694-67CE-4C9F-B0D3-B791E58FDF84}" name="Straße" dataDxfId="18"/>
    <tableColumn id="6" xr3:uid="{6E82F604-3AEC-492E-B930-EFD38DDF2693}" name="PLZ" dataDxfId="17"/>
    <tableColumn id="7" xr3:uid="{DA7F8009-2840-446E-A297-9BB8B3C2985D}" name="Ort" dataDxfId="16"/>
    <tableColumn id="8" xr3:uid="{A857968C-B71B-4F9A-BA14-82661EB78080}" name="Geschlecht" dataDxfId="15"/>
    <tableColumn id="9" xr3:uid="{816E421C-1049-444E-A6B7-B28B8BDB5FB4}" name="Geburtstag" dataDxfId="14"/>
    <tableColumn id="10" xr3:uid="{B63DB013-BA22-419D-8897-59EB001D9C6F}" name="Name (EB - w)" dataDxfId="13"/>
    <tableColumn id="11" xr3:uid="{2A249AC9-8959-43D8-96FA-D524196AA1D4}" name="Vorname (EB -w)" dataDxfId="12"/>
    <tableColumn id="12" xr3:uid="{335DFC83-5CD9-4FE2-88D0-A71214EE9F7E}" name="Telefon 1 (EB -w)" dataDxfId="11"/>
    <tableColumn id="13" xr3:uid="{8EB52953-145B-4291-9A3C-EF0C1CC0C8E6}" name="Telefon 2 (EB -w)" dataDxfId="10"/>
    <tableColumn id="14" xr3:uid="{4DE38C52-4086-4336-8A5D-9C948F4AF697}" name="Telefon 3 (EB -w)" dataDxfId="9"/>
    <tableColumn id="15" xr3:uid="{96B7487B-2EFF-4EFC-BB12-D1346EEC1932}" name="Mail_m" dataDxfId="8"/>
    <tableColumn id="22" xr3:uid="{DEC5B789-6843-4520-93C8-7A0FA42A9207}" name="Mail_m korrekt" dataDxfId="7"/>
    <tableColumn id="16" xr3:uid="{0640F981-3580-4964-8FB3-BF71777C55BF}" name="Name (EB - m)" dataDxfId="6"/>
    <tableColumn id="17" xr3:uid="{A437E84A-B446-46C3-9D62-BBE02F298077}" name="Vorname (EB - m)" dataDxfId="5"/>
    <tableColumn id="18" xr3:uid="{25205A31-680E-4FC6-B42F-8428F43390B0}" name="Telefon 1 (EB - m)" dataDxfId="4"/>
    <tableColumn id="19" xr3:uid="{7F481647-E543-4798-8890-DD58280CF57F}" name="Telefon 2 (EB - m)" dataDxfId="3"/>
    <tableColumn id="20" xr3:uid="{CDAB8773-20C9-4661-9E71-77D1ABCD280F}" name="Telefon 3 (EB - m)" dataDxfId="2"/>
    <tableColumn id="21" xr3:uid="{09A49C53-7E2E-4E37-902A-F8C9DC897225}" name="Mail_v" dataDxfId="1"/>
    <tableColumn id="23" xr3:uid="{09C79F0A-AC20-4F5F-B6E5-BA2B3562911C}" name="Mail_v korrekt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G37"/>
  <sheetViews>
    <sheetView showGridLines="0" showRowColHeaders="0" tabSelected="1" zoomScaleNormal="100" workbookViewId="0">
      <pane xSplit="4" ySplit="7" topLeftCell="E8" activePane="bottomRight" state="frozen"/>
      <selection pane="topRight" activeCell="D1" sqref="D1"/>
      <selection pane="bottomLeft" activeCell="A6" sqref="A6"/>
      <selection pane="bottomRight" activeCell="C4" sqref="C4:D4"/>
    </sheetView>
  </sheetViews>
  <sheetFormatPr baseColWidth="10" defaultColWidth="11.42578125" defaultRowHeight="15" outlineLevelCol="1" x14ac:dyDescent="0.25"/>
  <cols>
    <col min="1" max="1" width="3.85546875" style="12" customWidth="1"/>
    <col min="2" max="2" width="6.140625" style="12" customWidth="1"/>
    <col min="3" max="3" width="12" style="12" customWidth="1"/>
    <col min="4" max="4" width="14" style="12" customWidth="1"/>
    <col min="5" max="5" width="8.7109375" style="12" customWidth="1"/>
    <col min="6" max="6" width="8.28515625" style="12" hidden="1" customWidth="1" outlineLevel="1"/>
    <col min="7" max="7" width="7.140625" style="12" customWidth="1" collapsed="1"/>
    <col min="8" max="8" width="8.28515625" style="12" customWidth="1"/>
    <col min="9" max="10" width="7" style="12" customWidth="1"/>
    <col min="11" max="11" width="7.140625" style="12" customWidth="1"/>
    <col min="12" max="13" width="7.28515625" style="12" customWidth="1"/>
    <col min="14" max="14" width="7" style="12" customWidth="1"/>
    <col min="15" max="15" width="7.42578125" style="12" customWidth="1"/>
    <col min="16" max="17" width="7.5703125" style="12" customWidth="1"/>
    <col min="18" max="18" width="7" style="12" customWidth="1"/>
    <col min="19" max="19" width="7.85546875" style="12" customWidth="1"/>
    <col min="20" max="20" width="8.28515625" style="12" customWidth="1"/>
    <col min="21" max="21" width="8" style="12" customWidth="1"/>
    <col min="22" max="22" width="6.85546875" style="12" customWidth="1"/>
    <col min="23" max="23" width="7.5703125" style="12" customWidth="1"/>
    <col min="24" max="24" width="6.85546875" style="12" customWidth="1"/>
    <col min="25" max="25" width="26.140625" style="12" customWidth="1"/>
    <col min="26" max="26" width="3.140625" style="12" hidden="1" customWidth="1" outlineLevel="1"/>
    <col min="27" max="27" width="3.5703125" style="12" hidden="1" customWidth="1" outlineLevel="1"/>
    <col min="28" max="28" width="3.7109375" style="28" hidden="1" customWidth="1" outlineLevel="1"/>
    <col min="29" max="32" width="8" style="12" hidden="1" customWidth="1" outlineLevel="1"/>
    <col min="33" max="54" width="17.140625" style="12" hidden="1" customWidth="1" outlineLevel="1"/>
    <col min="55" max="55" width="4.140625" style="28" customWidth="1" collapsed="1"/>
    <col min="56" max="56" width="9.28515625" style="12" customWidth="1"/>
    <col min="57" max="57" width="10.85546875" style="12" customWidth="1"/>
    <col min="58" max="58" width="9.5703125" style="12" customWidth="1"/>
    <col min="59" max="59" width="9.28515625" style="12" customWidth="1"/>
    <col min="60" max="16384" width="11.42578125" style="12"/>
  </cols>
  <sheetData>
    <row r="1" spans="1:59" hidden="1" x14ac:dyDescent="0.25"/>
    <row r="2" spans="1:59" ht="16.5" customHeight="1" x14ac:dyDescent="0.3">
      <c r="C2" s="32" t="s">
        <v>0</v>
      </c>
      <c r="D2" s="50" t="str">
        <f>Kontaktdaten!D1</f>
        <v>XXX XX XX</v>
      </c>
    </row>
    <row r="3" spans="1:59" x14ac:dyDescent="0.25">
      <c r="C3" s="59" t="s">
        <v>1</v>
      </c>
      <c r="D3" s="59"/>
    </row>
    <row r="4" spans="1:59" ht="15" customHeight="1" x14ac:dyDescent="0.25">
      <c r="A4" s="19"/>
      <c r="B4" s="19"/>
      <c r="C4" s="57"/>
      <c r="D4" s="58"/>
      <c r="E4" s="31" t="s">
        <v>2</v>
      </c>
      <c r="G4" s="13"/>
    </row>
    <row r="5" spans="1:59" ht="15" customHeight="1" x14ac:dyDescent="0.25">
      <c r="A5" s="19"/>
      <c r="B5" s="19"/>
      <c r="C5" s="42"/>
      <c r="D5" s="42"/>
      <c r="G5" s="13"/>
    </row>
    <row r="6" spans="1:59" ht="21" customHeight="1" x14ac:dyDescent="0.25">
      <c r="C6" s="23"/>
      <c r="D6" s="23"/>
      <c r="E6" s="60" t="s">
        <v>136</v>
      </c>
      <c r="F6" s="60"/>
      <c r="G6" s="60"/>
      <c r="H6" s="60"/>
      <c r="I6" s="60"/>
      <c r="J6" s="60"/>
      <c r="K6" s="60"/>
      <c r="L6" s="60"/>
      <c r="M6" s="61" t="s">
        <v>137</v>
      </c>
      <c r="N6" s="61"/>
      <c r="O6" s="61"/>
      <c r="P6" s="61"/>
      <c r="Q6" s="61"/>
      <c r="R6" s="61"/>
      <c r="S6" s="61"/>
      <c r="T6" s="61"/>
      <c r="U6" s="61"/>
    </row>
    <row r="7" spans="1:59" ht="24.75" customHeight="1" x14ac:dyDescent="0.25">
      <c r="B7" s="14" t="s">
        <v>165</v>
      </c>
      <c r="C7" s="56" t="s">
        <v>3</v>
      </c>
      <c r="D7" s="56"/>
      <c r="E7" s="14" t="str">
        <f>Textbausteine!B11</f>
        <v>Verspätung in min</v>
      </c>
      <c r="F7" s="14" t="s">
        <v>130</v>
      </c>
      <c r="G7" s="15" t="str">
        <f>Textbausteine!B12</f>
        <v>Störung</v>
      </c>
      <c r="H7" s="14" t="str">
        <f>Textbausteine!B13</f>
        <v>unaufmerk-sam</v>
      </c>
      <c r="I7" s="14" t="str">
        <f>Textbausteine!B14</f>
        <v>Arbeits-haltung</v>
      </c>
      <c r="J7" s="14" t="str">
        <f>Textbausteine!B15</f>
        <v>Arbeits-material</v>
      </c>
      <c r="K7" s="14" t="str">
        <f>Textbausteine!B16</f>
        <v>keine HA</v>
      </c>
      <c r="L7" s="14" t="str">
        <f>Textbausteine!B17</f>
        <v>Respekt-losigkeit</v>
      </c>
      <c r="M7" s="14" t="str">
        <f>Textbausteine!B22</f>
        <v>pünktlich</v>
      </c>
      <c r="N7" s="14" t="str">
        <f>Textbausteine!B23</f>
        <v>störungs-frei</v>
      </c>
      <c r="O7" s="14" t="str">
        <f>Textbausteine!B24</f>
        <v>gute Mitarbeit</v>
      </c>
      <c r="P7" s="14" t="str">
        <f>Textbausteine!B25</f>
        <v>gute Beiträge</v>
      </c>
      <c r="Q7" s="14" t="str">
        <f>Textbausteine!B26</f>
        <v>Material dabei</v>
      </c>
      <c r="R7" s="14" t="str">
        <f>Textbausteine!B27</f>
        <v>HA erledigt</v>
      </c>
      <c r="S7" s="14" t="str">
        <f>Textbausteine!B28</f>
        <v>Hilfsbereit-schaft</v>
      </c>
      <c r="T7" s="14" t="str">
        <f>Textbausteine!B29</f>
        <v>Selbst-ständigkeit</v>
      </c>
      <c r="U7" s="14" t="str">
        <f>Textbausteine!B30</f>
        <v>gute Antwort</v>
      </c>
      <c r="V7" s="14" t="s">
        <v>5</v>
      </c>
      <c r="W7" s="14" t="s">
        <v>44</v>
      </c>
      <c r="X7" s="14" t="s">
        <v>6</v>
      </c>
      <c r="Y7" s="14" t="s">
        <v>49</v>
      </c>
      <c r="Z7" s="25" t="s">
        <v>128</v>
      </c>
      <c r="AA7" s="25" t="s">
        <v>129</v>
      </c>
      <c r="AB7" s="29"/>
      <c r="AC7" s="25" t="str">
        <f>Textbausteine!A4</f>
        <v>Anrede Frau</v>
      </c>
      <c r="AD7" s="25" t="str">
        <f>Textbausteine!A5</f>
        <v>Anrede Herr</v>
      </c>
      <c r="AE7" s="25" t="str">
        <f>Textbausteine!A7</f>
        <v>Einleitungssatz (allgemein):</v>
      </c>
      <c r="AF7" s="25" t="str">
        <f>Textbausteine!A9</f>
        <v>Einleitungssatz (negativ):</v>
      </c>
      <c r="AG7" s="25" t="str">
        <f>Textbausteine!B11</f>
        <v>Verspätung in min</v>
      </c>
      <c r="AH7" s="25" t="str">
        <f>Textbausteine!B12</f>
        <v>Störung</v>
      </c>
      <c r="AI7" s="25" t="str">
        <f>Textbausteine!B13</f>
        <v>unaufmerk-sam</v>
      </c>
      <c r="AJ7" s="25" t="str">
        <f>Textbausteine!B14</f>
        <v>Arbeits-haltung</v>
      </c>
      <c r="AK7" s="25" t="str">
        <f>Textbausteine!B15</f>
        <v>Arbeits-material</v>
      </c>
      <c r="AL7" s="25" t="str">
        <f>Textbausteine!B16</f>
        <v>keine HA</v>
      </c>
      <c r="AM7" s="25" t="str">
        <f>Textbausteine!B17</f>
        <v>Respekt-losigkeit</v>
      </c>
      <c r="AN7" s="25" t="str">
        <f>Textbausteine!A20</f>
        <v>Einleitungssatz (positiv):</v>
      </c>
      <c r="AO7" s="25" t="str">
        <f>Textbausteine!B22</f>
        <v>pünktlich</v>
      </c>
      <c r="AP7" s="25" t="str">
        <f>Textbausteine!B23</f>
        <v>störungs-frei</v>
      </c>
      <c r="AQ7" s="25" t="str">
        <f>Textbausteine!B24</f>
        <v>gute Mitarbeit</v>
      </c>
      <c r="AR7" s="25" t="str">
        <f>Textbausteine!B25</f>
        <v>gute Beiträge</v>
      </c>
      <c r="AS7" s="25" t="str">
        <f>Textbausteine!B26</f>
        <v>Material dabei</v>
      </c>
      <c r="AT7" s="25" t="str">
        <f>Textbausteine!B27</f>
        <v>HA erledigt</v>
      </c>
      <c r="AU7" s="25" t="str">
        <f>Textbausteine!B28</f>
        <v>Hilfsbereit-schaft</v>
      </c>
      <c r="AV7" s="25" t="str">
        <f>Textbausteine!B29</f>
        <v>Selbst-ständigkeit</v>
      </c>
      <c r="AW7" s="25" t="str">
        <f>Textbausteine!B30</f>
        <v>gute Antwort</v>
      </c>
      <c r="AX7" s="25" t="str">
        <f>Textbausteine!A32</f>
        <v>Abschlusssatz:</v>
      </c>
      <c r="AY7" s="25" t="str">
        <f>Textbausteine!A34</f>
        <v>Gruß:</v>
      </c>
      <c r="AZ7" s="25" t="str">
        <f>Textbausteine!A35</f>
        <v>Name:</v>
      </c>
      <c r="BA7" s="25" t="str">
        <f>Textbausteine!A36</f>
        <v>Fach:</v>
      </c>
      <c r="BB7" s="25"/>
      <c r="BD7" s="16" t="s">
        <v>7</v>
      </c>
      <c r="BE7" s="16" t="s">
        <v>138</v>
      </c>
      <c r="BF7" s="16" t="s">
        <v>8</v>
      </c>
      <c r="BG7" s="16" t="s">
        <v>9</v>
      </c>
    </row>
    <row r="8" spans="1:59" ht="18" customHeight="1" x14ac:dyDescent="0.25">
      <c r="A8" s="17">
        <v>1</v>
      </c>
      <c r="B8" s="52"/>
      <c r="C8" s="11" t="str">
        <f>MID(Kontaktdaten!C8,1,200)</f>
        <v>name_kind_1</v>
      </c>
      <c r="D8" s="11" t="str">
        <f>MID(Kontaktdaten!D8,1,200)</f>
        <v>vor_kind_1</v>
      </c>
      <c r="E8" s="1"/>
      <c r="F8" s="1">
        <f t="shared" ref="F8:F28" si="0">IF(E8&gt;0,1,0)</f>
        <v>0</v>
      </c>
      <c r="G8" s="1"/>
      <c r="H8" s="1"/>
      <c r="I8" s="1"/>
      <c r="J8" s="1"/>
      <c r="K8" s="1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21"/>
      <c r="Z8" s="26">
        <f>SUM(F8:L8)</f>
        <v>0</v>
      </c>
      <c r="AA8" s="26">
        <f>SUM(M8:U8)</f>
        <v>0</v>
      </c>
      <c r="AB8" s="30"/>
      <c r="AC8" s="26" t="str">
        <f>IF(Kontaktdaten!K8&lt;&gt;"",Textbausteine!$D$4&amp;Kontaktdaten!K8&amp;", "&amp;CHAR(10),"")</f>
        <v xml:space="preserve">Sehr geehrte Frau name_mutter_1, 
</v>
      </c>
      <c r="AD8" s="26" t="str">
        <f>IF(Kontaktdaten!R8&lt;&gt;"",Textbausteine!$D$5&amp;Kontaktdaten!R8&amp;", "&amp;CHAR(10),"")</f>
        <v xml:space="preserve">Sehr geehrter Herr name_vater_1, 
</v>
      </c>
      <c r="AE8" s="27" t="str">
        <f>CHAR(10)&amp;Textbausteine!$D$7&amp;" "&amp;D8&amp;" am "&amp;TEXT($C$4,"TTTT")&amp;", den "&amp;DAY($C$4)&amp;". "&amp;TEXT($C$4,"MMMM")&amp;" "&amp;Textbausteine!$F$7</f>
        <v xml:space="preserve">
gerne möchte ich Sie über das Verhalten von vor_kind_1 am Samstag, den 0. Januar im XXXunterricht in Kenntnis setzen.</v>
      </c>
      <c r="AF8" s="26" t="str">
        <f>IF(Z8&gt;0,CHAR(10)&amp;CHAR(10)&amp;Textbausteine!$D$9&amp;D8&amp;CHAR(10),"")</f>
        <v/>
      </c>
      <c r="AG8" s="26" t="str">
        <f>IF(E8&gt;0,CHAR(10)&amp;"- "&amp;E8&amp;" "&amp;Textbausteine!$D$11,"")</f>
        <v/>
      </c>
      <c r="AH8" s="26" t="str">
        <f>IF(G8=1,CHAR(10)&amp;"- "&amp;Textbausteine!$D$12, IF(G8=2,CHAR(10)&amp;"- "&amp;Textbausteine!$F$12, IF(G8=3,CHAR(10)&amp;"- "&amp;Textbausteine!$H$12,"")))</f>
        <v/>
      </c>
      <c r="AI8" s="26" t="str">
        <f>IF(H8=1,CHAR(10)&amp;"- "&amp;Textbausteine!$D$13, IF(H8=2,CHAR(10)&amp;"- "&amp;Textbausteine!$F$13, IF(H8=3,CHAR(10)&amp;"- "&amp;Textbausteine!$H$13,"")))</f>
        <v/>
      </c>
      <c r="AJ8" s="26" t="str">
        <f>IF(I8=1,CHAR(10)&amp;"- "&amp;Textbausteine!$D$14, IF(I8=2,CHAR(10)&amp;"- "&amp;Textbausteine!$F$14, IF(I8=3,CHAR(10)&amp;"- "&amp;Textbausteine!$H$14,"")))</f>
        <v/>
      </c>
      <c r="AK8" s="26" t="str">
        <f>IF(J8=1,CHAR(10)&amp;"- "&amp;Textbausteine!$D$15, "")</f>
        <v/>
      </c>
      <c r="AL8" s="26" t="str">
        <f>IF(K8=1,CHAR(10)&amp;"- "&amp;Textbausteine!$D$16, "")</f>
        <v/>
      </c>
      <c r="AM8" s="26" t="str">
        <f>IF(L8=1,CHAR(10)&amp;"- "&amp;Textbausteine!$D$17, "")</f>
        <v/>
      </c>
      <c r="AN8" s="26" t="str">
        <f>IF(AA8&gt;0,CHAR(10)&amp;CHAR(10)&amp;Textbausteine!$D$20&amp;" "&amp;D8&amp;CHAR(10),"")</f>
        <v/>
      </c>
      <c r="AO8" s="26" t="str">
        <f>IF(M8=1,CHAR(10)&amp;"- "&amp;Textbausteine!$D$22, "")</f>
        <v/>
      </c>
      <c r="AP8" s="26" t="str">
        <f>IF(N8=1,CHAR(10)&amp;"- "&amp;Textbausteine!$D$23, "")</f>
        <v/>
      </c>
      <c r="AQ8" s="26" t="str">
        <f>IF(O8=1,CHAR(10)&amp;"- "&amp;Textbausteine!$D$24, IF(O8=2,CHAR(10)&amp;"- "&amp;Textbausteine!$F$24, IF(O8=3,CHAR(10)&amp;"- "&amp;Textbausteine!$H$24,"")))</f>
        <v/>
      </c>
      <c r="AR8" s="26" t="str">
        <f>IF(P8=1,CHAR(10)&amp;"- "&amp;Textbausteine!$D$25, IF(P8=2,CHAR(10)&amp;"- "&amp;Textbausteine!$F$25, IF(P8=3,CHAR(10)&amp;"- "&amp;Textbausteine!$H$25,"")))</f>
        <v/>
      </c>
      <c r="AS8" s="26" t="str">
        <f>IF(Q8=1,CHAR(10)&amp;"- "&amp;Textbausteine!$D$26, "")</f>
        <v/>
      </c>
      <c r="AT8" s="26" t="str">
        <f>IF(R8=1,CHAR(10)&amp;"- "&amp;Textbausteine!$D$27, IF(R8=2,CHAR(10)&amp;"- "&amp;Textbausteine!$F$27, IF(R8=3,CHAR(10)&amp;"- "&amp;Textbausteine!$H$27,"")))</f>
        <v/>
      </c>
      <c r="AU8" s="26" t="str">
        <f>IF(S8=1,CHAR(10)&amp;"- "&amp;Textbausteine!$D$28, IF(S8=2,CHAR(10)&amp;"- "&amp;Textbausteine!$F$28, IF(S8=3,CHAR(10)&amp;"- "&amp;Textbausteine!$H$28,"")))</f>
        <v/>
      </c>
      <c r="AV8" s="26" t="str">
        <f>IF(T8=1,CHAR(10)&amp;"- "&amp;Textbausteine!$D$29, IF(T8=2,CHAR(10)&amp;"- "&amp;Textbausteine!$F$29, IF(T8=3,CHAR(10)&amp;"- "&amp;Textbausteine!$H$29,"")))</f>
        <v/>
      </c>
      <c r="AW8" s="26" t="str">
        <f>IF(U8=1,CHAR(10)&amp;"- "&amp;Textbausteine!$D$30, IF(U8=2,CHAR(10)&amp;"- "&amp;Textbausteine!$F$30, IF(U8=3,CHAR(10)&amp;"- "&amp;Textbausteine!$H$30,"")))</f>
        <v/>
      </c>
      <c r="AX8" s="26" t="str">
        <f>CHAR(10)&amp;CHAR(10)&amp;Textbausteine!$D$32</f>
        <v xml:space="preserve">
Es wäre nett, wenn Sie mir den Erhalt dieser Mail bestätigen könnten.</v>
      </c>
      <c r="AY8" s="26" t="str">
        <f>CHAR(10)&amp;CHAR(10)&amp;Textbausteine!$D$34</f>
        <v xml:space="preserve">
Mit freundlichen Grüßen</v>
      </c>
      <c r="AZ8" s="26" t="str">
        <f>CHAR(10)&amp;Textbausteine!$D$35</f>
        <v xml:space="preserve">
XXX XXX</v>
      </c>
      <c r="BA8" s="26" t="str">
        <f>CHAR(10)&amp;Textbausteine!$D$36</f>
        <v xml:space="preserve">
(Fachlehrer XXX)</v>
      </c>
      <c r="BB8" s="26"/>
      <c r="BD8" s="20" t="str">
        <f>IF(V8&lt;&gt;"",Textbausteine!$D$2&amp;" "&amp;D8&amp;" am "&amp;TEXT($C$4,"TTTT")&amp;", den "&amp;DAY($C$4)&amp;". "&amp;TEXT($C$4,"MMMM")&amp;" "&amp;Textbausteine!$F$2,"")</f>
        <v/>
      </c>
      <c r="BE8" s="20" t="str">
        <f>IF(V8&lt;&gt;"",AC8&amp;AD8&amp;AE8&amp;AF8&amp;AG8&amp;AH8&amp;AI8&amp;AJ8&amp;AK8&amp;AL8&amp;AM8&amp;AN8&amp;AO8&amp;AP8&amp;AQ8&amp;AR8&amp;AS8&amp;AT8&amp;AU8&amp;AV8&amp;AW8&amp;AX8&amp;AY8&amp;AZ8&amp;BA8,"")</f>
        <v/>
      </c>
      <c r="BF8" s="18" t="str">
        <f>IF(V8&lt;&gt;"",Tabelle1[[#This Row],[Mail_m]],"")</f>
        <v/>
      </c>
      <c r="BG8" s="18" t="str">
        <f>IF(V8&lt;&gt;"",Tabelle1[[#This Row],[Mail_v]],"")</f>
        <v/>
      </c>
    </row>
    <row r="9" spans="1:59" ht="18" customHeight="1" x14ac:dyDescent="0.25">
      <c r="A9" s="17">
        <v>2</v>
      </c>
      <c r="B9" s="52"/>
      <c r="C9" s="11" t="str">
        <f>MID(Kontaktdaten!C9,1,200)</f>
        <v>name_kind_2</v>
      </c>
      <c r="D9" s="11" t="str">
        <f>MID(Kontaktdaten!D9,1,200)</f>
        <v>vor_kind_2</v>
      </c>
      <c r="E9" s="1"/>
      <c r="F9" s="1">
        <f t="shared" si="0"/>
        <v>0</v>
      </c>
      <c r="G9" s="1"/>
      <c r="H9" s="1"/>
      <c r="I9" s="1"/>
      <c r="J9" s="1"/>
      <c r="K9" s="1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21"/>
      <c r="Z9" s="26">
        <f t="shared" ref="Z9:Z37" si="1">SUM(F9:L9)</f>
        <v>0</v>
      </c>
      <c r="AA9" s="26">
        <f t="shared" ref="AA9:AA37" si="2">SUM(M9:U9)</f>
        <v>0</v>
      </c>
      <c r="AB9" s="30"/>
      <c r="AC9" s="26" t="str">
        <f>IF(Kontaktdaten!K9&lt;&gt;"",Textbausteine!$D$4&amp;Kontaktdaten!K9&amp;", "&amp;CHAR(10),"")</f>
        <v xml:space="preserve">Sehr geehrte Frau name_mutter_2, 
</v>
      </c>
      <c r="AD9" s="26" t="str">
        <f>IF(Kontaktdaten!R9&lt;&gt;"",Textbausteine!$D$5&amp;Kontaktdaten!R9&amp;", "&amp;CHAR(10),"")</f>
        <v xml:space="preserve">Sehr geehrter Herr name_vater_2, 
</v>
      </c>
      <c r="AE9" s="27" t="str">
        <f>CHAR(10)&amp;Textbausteine!$D$7&amp;" "&amp;D9&amp;" am "&amp;TEXT($C$4,"TTTT")&amp;", den "&amp;DAY($C$4)&amp;". "&amp;TEXT($C$4,"MMMM")&amp;" "&amp;Textbausteine!$F$7</f>
        <v xml:space="preserve">
gerne möchte ich Sie über das Verhalten von vor_kind_2 am Samstag, den 0. Januar im XXXunterricht in Kenntnis setzen.</v>
      </c>
      <c r="AF9" s="26" t="str">
        <f>IF(Z9&gt;0,CHAR(10)&amp;CHAR(10)&amp;Textbausteine!$D$9&amp;D9&amp;CHAR(10),"")</f>
        <v/>
      </c>
      <c r="AG9" s="26" t="str">
        <f>IF(E9&gt;0,CHAR(10)&amp;"- "&amp;E9&amp;" "&amp;Textbausteine!$D$11,"")</f>
        <v/>
      </c>
      <c r="AH9" s="26" t="str">
        <f>IF(G9=1,CHAR(10)&amp;"- "&amp;Textbausteine!$D$12, IF(G9=2,CHAR(10)&amp;"- "&amp;Textbausteine!$F$12, IF(G9=3,CHAR(10)&amp;"- "&amp;Textbausteine!$H$12,"")))</f>
        <v/>
      </c>
      <c r="AI9" s="26" t="str">
        <f>IF(H9=1,CHAR(10)&amp;"- "&amp;Textbausteine!$D$13, IF(H9=2,CHAR(10)&amp;"- "&amp;Textbausteine!$F$13, IF(H9=3,CHAR(10)&amp;"- "&amp;Textbausteine!$H$13,"")))</f>
        <v/>
      </c>
      <c r="AJ9" s="26" t="str">
        <f>IF(I9=1,CHAR(10)&amp;"- "&amp;Textbausteine!$D$14, IF(I9=2,CHAR(10)&amp;"- "&amp;Textbausteine!$F$14, IF(I9=3,CHAR(10)&amp;"- "&amp;Textbausteine!$H$14,"")))</f>
        <v/>
      </c>
      <c r="AK9" s="26" t="str">
        <f>IF(J9=1,CHAR(10)&amp;"- "&amp;Textbausteine!$D$15, "")</f>
        <v/>
      </c>
      <c r="AL9" s="26" t="str">
        <f>IF(K9=1,CHAR(10)&amp;"- "&amp;Textbausteine!$D$16, "")</f>
        <v/>
      </c>
      <c r="AM9" s="26" t="str">
        <f>IF(L9=1,CHAR(10)&amp;"- "&amp;Textbausteine!$D$17, "")</f>
        <v/>
      </c>
      <c r="AN9" s="26" t="str">
        <f>IF(AA9&gt;0,CHAR(10)&amp;CHAR(10)&amp;Textbausteine!$D$20&amp;" "&amp;D9&amp;CHAR(10),"")</f>
        <v/>
      </c>
      <c r="AO9" s="26" t="str">
        <f>IF(M9=1,CHAR(10)&amp;"- "&amp;Textbausteine!$D$22, "")</f>
        <v/>
      </c>
      <c r="AP9" s="26" t="str">
        <f>IF(N9=1,CHAR(10)&amp;"- "&amp;Textbausteine!$D$23, "")</f>
        <v/>
      </c>
      <c r="AQ9" s="26" t="str">
        <f>IF(O9=1,CHAR(10)&amp;"- "&amp;Textbausteine!$D$24, IF(O9=2,CHAR(10)&amp;"- "&amp;Textbausteine!$F$24, IF(O9=3,CHAR(10)&amp;"- "&amp;Textbausteine!$H$24,"")))</f>
        <v/>
      </c>
      <c r="AR9" s="26" t="str">
        <f>IF(P9=1,CHAR(10)&amp;"- "&amp;Textbausteine!$D$25, IF(P9=2,CHAR(10)&amp;"- "&amp;Textbausteine!$F$25, IF(P9=3,CHAR(10)&amp;"- "&amp;Textbausteine!$H$25,"")))</f>
        <v/>
      </c>
      <c r="AS9" s="26" t="str">
        <f>IF(Q9=1,CHAR(10)&amp;"- "&amp;Textbausteine!$D$26, "")</f>
        <v/>
      </c>
      <c r="AT9" s="26" t="str">
        <f>IF(R9=1,CHAR(10)&amp;"- "&amp;Textbausteine!$D$27, IF(R9=2,CHAR(10)&amp;"- "&amp;Textbausteine!$F$27, IF(R9=3,CHAR(10)&amp;"- "&amp;Textbausteine!$H$27,"")))</f>
        <v/>
      </c>
      <c r="AU9" s="26" t="str">
        <f>IF(S9=1,CHAR(10)&amp;"- "&amp;Textbausteine!$D$28, IF(S9=2,CHAR(10)&amp;"- "&amp;Textbausteine!$F$28, IF(S9=3,CHAR(10)&amp;"- "&amp;Textbausteine!$H$28,"")))</f>
        <v/>
      </c>
      <c r="AV9" s="26" t="str">
        <f>IF(T9=1,CHAR(10)&amp;"- "&amp;Textbausteine!$D$29, IF(T9=2,CHAR(10)&amp;"- "&amp;Textbausteine!$F$29, IF(T9=3,CHAR(10)&amp;"- "&amp;Textbausteine!$H$29,"")))</f>
        <v/>
      </c>
      <c r="AW9" s="26" t="str">
        <f>IF(U9=1,CHAR(10)&amp;"- "&amp;Textbausteine!$D$30, IF(U9=2,CHAR(10)&amp;"- "&amp;Textbausteine!$F$30, IF(U9=3,CHAR(10)&amp;"- "&amp;Textbausteine!$H$30,"")))</f>
        <v/>
      </c>
      <c r="AX9" s="26" t="str">
        <f>CHAR(10)&amp;CHAR(10)&amp;Textbausteine!$D$32</f>
        <v xml:space="preserve">
Es wäre nett, wenn Sie mir den Erhalt dieser Mail bestätigen könnten.</v>
      </c>
      <c r="AY9" s="26" t="str">
        <f>CHAR(10)&amp;CHAR(10)&amp;Textbausteine!$D$34</f>
        <v xml:space="preserve">
Mit freundlichen Grüßen</v>
      </c>
      <c r="AZ9" s="26" t="str">
        <f>CHAR(10)&amp;Textbausteine!$D$35</f>
        <v xml:space="preserve">
XXX XXX</v>
      </c>
      <c r="BA9" s="26" t="str">
        <f>CHAR(10)&amp;Textbausteine!$D$36</f>
        <v xml:space="preserve">
(Fachlehrer XXX)</v>
      </c>
      <c r="BB9" s="26"/>
      <c r="BD9" s="20" t="str">
        <f>IF(V9&lt;&gt;"",Textbausteine!$D$2&amp;" "&amp;D9&amp;" am "&amp;TEXT($C$4,"TTTT")&amp;", den "&amp;DAY($C$4)&amp;". "&amp;TEXT($C$4,"MMMM")&amp;" "&amp;Textbausteine!$F$2,"")</f>
        <v/>
      </c>
      <c r="BE9" s="20" t="str">
        <f t="shared" ref="BE9:BE37" si="3">IF(V9&lt;&gt;"",AC9&amp;AD9&amp;AE9&amp;AF9&amp;AG9&amp;AH9&amp;AI9&amp;AJ9&amp;AK9&amp;AL9&amp;AM9&amp;AN9&amp;AO9&amp;AP9&amp;AQ9&amp;AR9&amp;AS9&amp;AT9&amp;AU9&amp;AV9&amp;AW9&amp;AX9&amp;AY9&amp;AZ9&amp;BA9,"")</f>
        <v/>
      </c>
      <c r="BF9" s="18" t="str">
        <f>IF(V9&lt;&gt;"",Tabelle1[[#This Row],[Mail_m]],"")</f>
        <v/>
      </c>
      <c r="BG9" s="18" t="str">
        <f>IF(V9&lt;&gt;"",Tabelle1[[#This Row],[Mail_v]],"")</f>
        <v/>
      </c>
    </row>
    <row r="10" spans="1:59" ht="18" customHeight="1" x14ac:dyDescent="0.25">
      <c r="A10" s="17">
        <v>3</v>
      </c>
      <c r="B10" s="52"/>
      <c r="C10" s="11" t="str">
        <f>MID(Kontaktdaten!C10,1,200)</f>
        <v>name_kind_3</v>
      </c>
      <c r="D10" s="11" t="str">
        <f>MID(Kontaktdaten!D10,1,200)</f>
        <v>vor_kind_3</v>
      </c>
      <c r="E10" s="1"/>
      <c r="F10" s="1">
        <f t="shared" si="0"/>
        <v>0</v>
      </c>
      <c r="G10" s="1"/>
      <c r="H10" s="1"/>
      <c r="I10" s="1"/>
      <c r="J10" s="1"/>
      <c r="K10" s="1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21"/>
      <c r="Z10" s="26">
        <f t="shared" si="1"/>
        <v>0</v>
      </c>
      <c r="AA10" s="26">
        <f t="shared" si="2"/>
        <v>0</v>
      </c>
      <c r="AB10" s="30"/>
      <c r="AC10" s="26" t="str">
        <f>IF(Kontaktdaten!K10&lt;&gt;"",Textbausteine!$D$4&amp;Kontaktdaten!K10&amp;", "&amp;CHAR(10),"")</f>
        <v xml:space="preserve">Sehr geehrte Frau name_mutter_3, 
</v>
      </c>
      <c r="AD10" s="26" t="str">
        <f>IF(Kontaktdaten!R10&lt;&gt;"",Textbausteine!$D$5&amp;Kontaktdaten!R10&amp;", "&amp;CHAR(10),"")</f>
        <v xml:space="preserve">Sehr geehrter Herr name_vater_3, 
</v>
      </c>
      <c r="AE10" s="27" t="str">
        <f>CHAR(10)&amp;Textbausteine!$D$7&amp;" "&amp;D10&amp;" am "&amp;TEXT($C$4,"TTTT")&amp;", den "&amp;DAY($C$4)&amp;". "&amp;TEXT($C$4,"MMMM")&amp;" "&amp;Textbausteine!$F$7</f>
        <v xml:space="preserve">
gerne möchte ich Sie über das Verhalten von vor_kind_3 am Samstag, den 0. Januar im XXXunterricht in Kenntnis setzen.</v>
      </c>
      <c r="AF10" s="26" t="str">
        <f>IF(Z10&gt;0,CHAR(10)&amp;CHAR(10)&amp;Textbausteine!$D$9&amp;D10&amp;CHAR(10),"")</f>
        <v/>
      </c>
      <c r="AG10" s="26" t="str">
        <f>IF(E10&gt;0,CHAR(10)&amp;"- "&amp;E10&amp;" "&amp;Textbausteine!$D$11,"")</f>
        <v/>
      </c>
      <c r="AH10" s="26" t="str">
        <f>IF(G10=1,CHAR(10)&amp;"- "&amp;Textbausteine!$D$12, IF(G10=2,CHAR(10)&amp;"- "&amp;Textbausteine!$F$12, IF(G10=3,CHAR(10)&amp;"- "&amp;Textbausteine!$H$12,"")))</f>
        <v/>
      </c>
      <c r="AI10" s="26" t="str">
        <f>IF(H10=1,CHAR(10)&amp;"- "&amp;Textbausteine!$D$13, IF(H10=2,CHAR(10)&amp;"- "&amp;Textbausteine!$F$13, IF(H10=3,CHAR(10)&amp;"- "&amp;Textbausteine!$H$13,"")))</f>
        <v/>
      </c>
      <c r="AJ10" s="26" t="str">
        <f>IF(I10=1,CHAR(10)&amp;"- "&amp;Textbausteine!$D$14, IF(I10=2,CHAR(10)&amp;"- "&amp;Textbausteine!$F$14, IF(I10=3,CHAR(10)&amp;"- "&amp;Textbausteine!$H$14,"")))</f>
        <v/>
      </c>
      <c r="AK10" s="26" t="str">
        <f>IF(J10=1,CHAR(10)&amp;"- "&amp;Textbausteine!$D$15, "")</f>
        <v/>
      </c>
      <c r="AL10" s="26" t="str">
        <f>IF(K10=1,CHAR(10)&amp;"- "&amp;Textbausteine!$D$16, "")</f>
        <v/>
      </c>
      <c r="AM10" s="26" t="str">
        <f>IF(L10=1,CHAR(10)&amp;"- "&amp;Textbausteine!$D$17, "")</f>
        <v/>
      </c>
      <c r="AN10" s="26" t="str">
        <f>IF(AA10&gt;0,CHAR(10)&amp;CHAR(10)&amp;Textbausteine!$D$20&amp;" "&amp;D10&amp;CHAR(10),"")</f>
        <v/>
      </c>
      <c r="AO10" s="26" t="str">
        <f>IF(M10=1,CHAR(10)&amp;"- "&amp;Textbausteine!$D$22, "")</f>
        <v/>
      </c>
      <c r="AP10" s="26" t="str">
        <f>IF(N10=1,CHAR(10)&amp;"- "&amp;Textbausteine!$D$23, "")</f>
        <v/>
      </c>
      <c r="AQ10" s="26" t="str">
        <f>IF(O10=1,CHAR(10)&amp;"- "&amp;Textbausteine!$D$24, IF(O10=2,CHAR(10)&amp;"- "&amp;Textbausteine!$F$24, IF(O10=3,CHAR(10)&amp;"- "&amp;Textbausteine!$H$24,"")))</f>
        <v/>
      </c>
      <c r="AR10" s="26" t="str">
        <f>IF(P10=1,CHAR(10)&amp;"- "&amp;Textbausteine!$D$25, IF(P10=2,CHAR(10)&amp;"- "&amp;Textbausteine!$F$25, IF(P10=3,CHAR(10)&amp;"- "&amp;Textbausteine!$H$25,"")))</f>
        <v/>
      </c>
      <c r="AS10" s="26" t="str">
        <f>IF(Q10=1,CHAR(10)&amp;"- "&amp;Textbausteine!$D$26, "")</f>
        <v/>
      </c>
      <c r="AT10" s="26" t="str">
        <f>IF(R10=1,CHAR(10)&amp;"- "&amp;Textbausteine!$D$27, IF(R10=2,CHAR(10)&amp;"- "&amp;Textbausteine!$F$27, IF(R10=3,CHAR(10)&amp;"- "&amp;Textbausteine!$H$27,"")))</f>
        <v/>
      </c>
      <c r="AU10" s="26" t="str">
        <f>IF(S10=1,CHAR(10)&amp;"- "&amp;Textbausteine!$D$28, IF(S10=2,CHAR(10)&amp;"- "&amp;Textbausteine!$F$28, IF(S10=3,CHAR(10)&amp;"- "&amp;Textbausteine!$H$28,"")))</f>
        <v/>
      </c>
      <c r="AV10" s="26" t="str">
        <f>IF(T10=1,CHAR(10)&amp;"- "&amp;Textbausteine!$D$29, IF(T10=2,CHAR(10)&amp;"- "&amp;Textbausteine!$F$29, IF(T10=3,CHAR(10)&amp;"- "&amp;Textbausteine!$H$29,"")))</f>
        <v/>
      </c>
      <c r="AW10" s="26" t="str">
        <f>IF(U10=1,CHAR(10)&amp;"- "&amp;Textbausteine!$D$30, IF(U10=2,CHAR(10)&amp;"- "&amp;Textbausteine!$F$30, IF(U10=3,CHAR(10)&amp;"- "&amp;Textbausteine!$H$30,"")))</f>
        <v/>
      </c>
      <c r="AX10" s="26" t="str">
        <f>CHAR(10)&amp;CHAR(10)&amp;Textbausteine!$D$32</f>
        <v xml:space="preserve">
Es wäre nett, wenn Sie mir den Erhalt dieser Mail bestätigen könnten.</v>
      </c>
      <c r="AY10" s="26" t="str">
        <f>CHAR(10)&amp;CHAR(10)&amp;Textbausteine!$D$34</f>
        <v xml:space="preserve">
Mit freundlichen Grüßen</v>
      </c>
      <c r="AZ10" s="26" t="str">
        <f>CHAR(10)&amp;Textbausteine!$D$35</f>
        <v xml:space="preserve">
XXX XXX</v>
      </c>
      <c r="BA10" s="26" t="str">
        <f>CHAR(10)&amp;Textbausteine!$D$36</f>
        <v xml:space="preserve">
(Fachlehrer XXX)</v>
      </c>
      <c r="BB10" s="26"/>
      <c r="BD10" s="20" t="str">
        <f>IF(V10&lt;&gt;"",Textbausteine!$D$2&amp;" "&amp;D10&amp;" am "&amp;TEXT($C$4,"TTTT")&amp;", den "&amp;DAY($C$4)&amp;". "&amp;TEXT($C$4,"MMMM")&amp;" "&amp;Textbausteine!$F$2,"")</f>
        <v/>
      </c>
      <c r="BE10" s="20" t="str">
        <f t="shared" si="3"/>
        <v/>
      </c>
      <c r="BF10" s="18" t="str">
        <f>IF(V10&lt;&gt;"",Tabelle1[[#This Row],[Mail_m]],"")</f>
        <v/>
      </c>
      <c r="BG10" s="18" t="str">
        <f>IF(V10&lt;&gt;"",Tabelle1[[#This Row],[Mail_v]],"")</f>
        <v/>
      </c>
    </row>
    <row r="11" spans="1:59" ht="18" customHeight="1" x14ac:dyDescent="0.25">
      <c r="A11" s="17">
        <v>4</v>
      </c>
      <c r="B11" s="52"/>
      <c r="C11" s="11" t="str">
        <f>MID(Kontaktdaten!C11,1,200)</f>
        <v>name_kind_4</v>
      </c>
      <c r="D11" s="11" t="str">
        <f>MID(Kontaktdaten!D11,1,200)</f>
        <v>vor_kind_4</v>
      </c>
      <c r="E11" s="1"/>
      <c r="F11" s="1">
        <f t="shared" si="0"/>
        <v>0</v>
      </c>
      <c r="G11" s="1"/>
      <c r="H11" s="1"/>
      <c r="I11" s="1"/>
      <c r="J11" s="1"/>
      <c r="K11" s="1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21"/>
      <c r="Z11" s="26">
        <f t="shared" si="1"/>
        <v>0</v>
      </c>
      <c r="AA11" s="26">
        <f t="shared" si="2"/>
        <v>0</v>
      </c>
      <c r="AB11" s="30"/>
      <c r="AC11" s="26" t="str">
        <f>IF(Kontaktdaten!K11&lt;&gt;"",Textbausteine!$D$4&amp;Kontaktdaten!K11&amp;", "&amp;CHAR(10),"")</f>
        <v xml:space="preserve">Sehr geehrte Frau name_mutter_4, 
</v>
      </c>
      <c r="AD11" s="26" t="str">
        <f>IF(Kontaktdaten!R11&lt;&gt;"",Textbausteine!$D$5&amp;Kontaktdaten!R11&amp;", "&amp;CHAR(10),"")</f>
        <v xml:space="preserve">Sehr geehrter Herr name_vater_4, 
</v>
      </c>
      <c r="AE11" s="27" t="str">
        <f>CHAR(10)&amp;Textbausteine!$D$7&amp;" "&amp;D11&amp;" am "&amp;TEXT($C$4,"TTTT")&amp;", den "&amp;DAY($C$4)&amp;". "&amp;TEXT($C$4,"MMMM")&amp;" "&amp;Textbausteine!$F$7</f>
        <v xml:space="preserve">
gerne möchte ich Sie über das Verhalten von vor_kind_4 am Samstag, den 0. Januar im XXXunterricht in Kenntnis setzen.</v>
      </c>
      <c r="AF11" s="26" t="str">
        <f>IF(Z11&gt;0,CHAR(10)&amp;CHAR(10)&amp;Textbausteine!$D$9&amp;D11&amp;CHAR(10),"")</f>
        <v/>
      </c>
      <c r="AG11" s="26" t="str">
        <f>IF(E11&gt;0,CHAR(10)&amp;"- "&amp;E11&amp;" "&amp;Textbausteine!$D$11,"")</f>
        <v/>
      </c>
      <c r="AH11" s="26" t="str">
        <f>IF(G11=1,CHAR(10)&amp;"- "&amp;Textbausteine!$D$12, IF(G11=2,CHAR(10)&amp;"- "&amp;Textbausteine!$F$12, IF(G11=3,CHAR(10)&amp;"- "&amp;Textbausteine!$H$12,"")))</f>
        <v/>
      </c>
      <c r="AI11" s="26" t="str">
        <f>IF(H11=1,CHAR(10)&amp;"- "&amp;Textbausteine!$D$13, IF(H11=2,CHAR(10)&amp;"- "&amp;Textbausteine!$F$13, IF(H11=3,CHAR(10)&amp;"- "&amp;Textbausteine!$H$13,"")))</f>
        <v/>
      </c>
      <c r="AJ11" s="26" t="str">
        <f>IF(I11=1,CHAR(10)&amp;"- "&amp;Textbausteine!$D$14, IF(I11=2,CHAR(10)&amp;"- "&amp;Textbausteine!$F$14, IF(I11=3,CHAR(10)&amp;"- "&amp;Textbausteine!$H$14,"")))</f>
        <v/>
      </c>
      <c r="AK11" s="26" t="str">
        <f>IF(J11=1,CHAR(10)&amp;"- "&amp;Textbausteine!$D$15, "")</f>
        <v/>
      </c>
      <c r="AL11" s="26" t="str">
        <f>IF(K11=1,CHAR(10)&amp;"- "&amp;Textbausteine!$D$16, "")</f>
        <v/>
      </c>
      <c r="AM11" s="26" t="str">
        <f>IF(L11=1,CHAR(10)&amp;"- "&amp;Textbausteine!$D$17, "")</f>
        <v/>
      </c>
      <c r="AN11" s="26" t="str">
        <f>IF(AA11&gt;0,CHAR(10)&amp;CHAR(10)&amp;Textbausteine!$D$20&amp;" "&amp;D11&amp;CHAR(10),"")</f>
        <v/>
      </c>
      <c r="AO11" s="26" t="str">
        <f>IF(M11=1,CHAR(10)&amp;"- "&amp;Textbausteine!$D$22, "")</f>
        <v/>
      </c>
      <c r="AP11" s="26" t="str">
        <f>IF(N11=1,CHAR(10)&amp;"- "&amp;Textbausteine!$D$23, "")</f>
        <v/>
      </c>
      <c r="AQ11" s="26" t="str">
        <f>IF(O11=1,CHAR(10)&amp;"- "&amp;Textbausteine!$D$24, IF(O11=2,CHAR(10)&amp;"- "&amp;Textbausteine!$F$24, IF(O11=3,CHAR(10)&amp;"- "&amp;Textbausteine!$H$24,"")))</f>
        <v/>
      </c>
      <c r="AR11" s="26" t="str">
        <f>IF(P11=1,CHAR(10)&amp;"- "&amp;Textbausteine!$D$25, IF(P11=2,CHAR(10)&amp;"- "&amp;Textbausteine!$F$25, IF(P11=3,CHAR(10)&amp;"- "&amp;Textbausteine!$H$25,"")))</f>
        <v/>
      </c>
      <c r="AS11" s="26" t="str">
        <f>IF(Q11=1,CHAR(10)&amp;"- "&amp;Textbausteine!$D$26, "")</f>
        <v/>
      </c>
      <c r="AT11" s="26" t="str">
        <f>IF(R11=1,CHAR(10)&amp;"- "&amp;Textbausteine!$D$27, IF(R11=2,CHAR(10)&amp;"- "&amp;Textbausteine!$F$27, IF(R11=3,CHAR(10)&amp;"- "&amp;Textbausteine!$H$27,"")))</f>
        <v/>
      </c>
      <c r="AU11" s="26" t="str">
        <f>IF(S11=1,CHAR(10)&amp;"- "&amp;Textbausteine!$D$28, IF(S11=2,CHAR(10)&amp;"- "&amp;Textbausteine!$F$28, IF(S11=3,CHAR(10)&amp;"- "&amp;Textbausteine!$H$28,"")))</f>
        <v/>
      </c>
      <c r="AV11" s="26" t="str">
        <f>IF(T11=1,CHAR(10)&amp;"- "&amp;Textbausteine!$D$29, IF(T11=2,CHAR(10)&amp;"- "&amp;Textbausteine!$F$29, IF(T11=3,CHAR(10)&amp;"- "&amp;Textbausteine!$H$29,"")))</f>
        <v/>
      </c>
      <c r="AW11" s="26" t="str">
        <f>IF(U11=1,CHAR(10)&amp;"- "&amp;Textbausteine!$D$30, IF(U11=2,CHAR(10)&amp;"- "&amp;Textbausteine!$F$30, IF(U11=3,CHAR(10)&amp;"- "&amp;Textbausteine!$H$30,"")))</f>
        <v/>
      </c>
      <c r="AX11" s="26" t="str">
        <f>CHAR(10)&amp;CHAR(10)&amp;Textbausteine!$D$32</f>
        <v xml:space="preserve">
Es wäre nett, wenn Sie mir den Erhalt dieser Mail bestätigen könnten.</v>
      </c>
      <c r="AY11" s="26" t="str">
        <f>CHAR(10)&amp;CHAR(10)&amp;Textbausteine!$D$34</f>
        <v xml:space="preserve">
Mit freundlichen Grüßen</v>
      </c>
      <c r="AZ11" s="26" t="str">
        <f>CHAR(10)&amp;Textbausteine!$D$35</f>
        <v xml:space="preserve">
XXX XXX</v>
      </c>
      <c r="BA11" s="26" t="str">
        <f>CHAR(10)&amp;Textbausteine!$D$36</f>
        <v xml:space="preserve">
(Fachlehrer XXX)</v>
      </c>
      <c r="BB11" s="26"/>
      <c r="BD11" s="20" t="str">
        <f>IF(V11&lt;&gt;"",Textbausteine!$D$2&amp;" "&amp;D11&amp;" am "&amp;TEXT($C$4,"TTTT")&amp;", den "&amp;DAY($C$4)&amp;". "&amp;TEXT($C$4,"MMMM")&amp;" "&amp;Textbausteine!$F$2,"")</f>
        <v/>
      </c>
      <c r="BE11" s="20" t="str">
        <f t="shared" si="3"/>
        <v/>
      </c>
      <c r="BF11" s="18" t="str">
        <f>IF(V11&lt;&gt;"",Tabelle1[[#This Row],[Mail_m]],"")</f>
        <v/>
      </c>
      <c r="BG11" s="18" t="str">
        <f>IF(V11&lt;&gt;"",Tabelle1[[#This Row],[Mail_v]],"")</f>
        <v/>
      </c>
    </row>
    <row r="12" spans="1:59" ht="18" customHeight="1" x14ac:dyDescent="0.25">
      <c r="A12" s="17">
        <v>5</v>
      </c>
      <c r="B12" s="52"/>
      <c r="C12" s="11" t="str">
        <f>MID(Kontaktdaten!C12,1,200)</f>
        <v>name_kind_5</v>
      </c>
      <c r="D12" s="11" t="str">
        <f>MID(Kontaktdaten!D12,1,200)</f>
        <v>vor_kind_5</v>
      </c>
      <c r="E12" s="1"/>
      <c r="F12" s="1">
        <f t="shared" si="0"/>
        <v>0</v>
      </c>
      <c r="G12" s="1"/>
      <c r="H12" s="1"/>
      <c r="I12" s="1"/>
      <c r="J12" s="1"/>
      <c r="K12" s="1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21"/>
      <c r="Z12" s="26">
        <f t="shared" si="1"/>
        <v>0</v>
      </c>
      <c r="AA12" s="26">
        <f t="shared" si="2"/>
        <v>0</v>
      </c>
      <c r="AB12" s="30"/>
      <c r="AC12" s="26" t="str">
        <f>IF(Kontaktdaten!K12&lt;&gt;"",Textbausteine!$D$4&amp;Kontaktdaten!K12&amp;", "&amp;CHAR(10),"")</f>
        <v xml:space="preserve">Sehr geehrte Frau name_mutter_5, 
</v>
      </c>
      <c r="AD12" s="26" t="str">
        <f>IF(Kontaktdaten!R12&lt;&gt;"",Textbausteine!$D$5&amp;Kontaktdaten!R12&amp;", "&amp;CHAR(10),"")</f>
        <v xml:space="preserve">Sehr geehrter Herr name_vater_5, 
</v>
      </c>
      <c r="AE12" s="27" t="str">
        <f>CHAR(10)&amp;Textbausteine!$D$7&amp;" "&amp;D12&amp;" am "&amp;TEXT($C$4,"TTTT")&amp;", den "&amp;DAY($C$4)&amp;". "&amp;TEXT($C$4,"MMMM")&amp;" "&amp;Textbausteine!$F$7</f>
        <v xml:space="preserve">
gerne möchte ich Sie über das Verhalten von vor_kind_5 am Samstag, den 0. Januar im XXXunterricht in Kenntnis setzen.</v>
      </c>
      <c r="AF12" s="26" t="str">
        <f>IF(Z12&gt;0,CHAR(10)&amp;CHAR(10)&amp;Textbausteine!$D$9&amp;D12&amp;CHAR(10),"")</f>
        <v/>
      </c>
      <c r="AG12" s="26" t="str">
        <f>IF(E12&gt;0,CHAR(10)&amp;"- "&amp;E12&amp;" "&amp;Textbausteine!$D$11,"")</f>
        <v/>
      </c>
      <c r="AH12" s="26" t="str">
        <f>IF(G12=1,CHAR(10)&amp;"- "&amp;Textbausteine!$D$12, IF(G12=2,CHAR(10)&amp;"- "&amp;Textbausteine!$F$12, IF(G12=3,CHAR(10)&amp;"- "&amp;Textbausteine!$H$12,"")))</f>
        <v/>
      </c>
      <c r="AI12" s="26" t="str">
        <f>IF(H12=1,CHAR(10)&amp;"- "&amp;Textbausteine!$D$13, IF(H12=2,CHAR(10)&amp;"- "&amp;Textbausteine!$F$13, IF(H12=3,CHAR(10)&amp;"- "&amp;Textbausteine!$H$13,"")))</f>
        <v/>
      </c>
      <c r="AJ12" s="26" t="str">
        <f>IF(I12=1,CHAR(10)&amp;"- "&amp;Textbausteine!$D$14, IF(I12=2,CHAR(10)&amp;"- "&amp;Textbausteine!$F$14, IF(I12=3,CHAR(10)&amp;"- "&amp;Textbausteine!$H$14,"")))</f>
        <v/>
      </c>
      <c r="AK12" s="26" t="str">
        <f>IF(J12=1,CHAR(10)&amp;"- "&amp;Textbausteine!$D$15, "")</f>
        <v/>
      </c>
      <c r="AL12" s="26" t="str">
        <f>IF(K12=1,CHAR(10)&amp;"- "&amp;Textbausteine!$D$16, "")</f>
        <v/>
      </c>
      <c r="AM12" s="26" t="str">
        <f>IF(L12=1,CHAR(10)&amp;"- "&amp;Textbausteine!$D$17, "")</f>
        <v/>
      </c>
      <c r="AN12" s="26" t="str">
        <f>IF(AA12&gt;0,CHAR(10)&amp;CHAR(10)&amp;Textbausteine!$D$20&amp;" "&amp;D12&amp;CHAR(10),"")</f>
        <v/>
      </c>
      <c r="AO12" s="26" t="str">
        <f>IF(M12=1,CHAR(10)&amp;"- "&amp;Textbausteine!$D$22, "")</f>
        <v/>
      </c>
      <c r="AP12" s="26" t="str">
        <f>IF(N12=1,CHAR(10)&amp;"- "&amp;Textbausteine!$D$23, "")</f>
        <v/>
      </c>
      <c r="AQ12" s="26" t="str">
        <f>IF(O12=1,CHAR(10)&amp;"- "&amp;Textbausteine!$D$24, IF(O12=2,CHAR(10)&amp;"- "&amp;Textbausteine!$F$24, IF(O12=3,CHAR(10)&amp;"- "&amp;Textbausteine!$H$24,"")))</f>
        <v/>
      </c>
      <c r="AR12" s="26" t="str">
        <f>IF(P12=1,CHAR(10)&amp;"- "&amp;Textbausteine!$D$25, IF(P12=2,CHAR(10)&amp;"- "&amp;Textbausteine!$F$25, IF(P12=3,CHAR(10)&amp;"- "&amp;Textbausteine!$H$25,"")))</f>
        <v/>
      </c>
      <c r="AS12" s="26" t="str">
        <f>IF(Q12=1,CHAR(10)&amp;"- "&amp;Textbausteine!$D$26, "")</f>
        <v/>
      </c>
      <c r="AT12" s="26" t="str">
        <f>IF(R12=1,CHAR(10)&amp;"- "&amp;Textbausteine!$D$27, IF(R12=2,CHAR(10)&amp;"- "&amp;Textbausteine!$F$27, IF(R12=3,CHAR(10)&amp;"- "&amp;Textbausteine!$H$27,"")))</f>
        <v/>
      </c>
      <c r="AU12" s="26" t="str">
        <f>IF(S12=1,CHAR(10)&amp;"- "&amp;Textbausteine!$D$28, IF(S12=2,CHAR(10)&amp;"- "&amp;Textbausteine!$F$28, IF(S12=3,CHAR(10)&amp;"- "&amp;Textbausteine!$H$28,"")))</f>
        <v/>
      </c>
      <c r="AV12" s="26" t="str">
        <f>IF(T12=1,CHAR(10)&amp;"- "&amp;Textbausteine!$D$29, IF(T12=2,CHAR(10)&amp;"- "&amp;Textbausteine!$F$29, IF(T12=3,CHAR(10)&amp;"- "&amp;Textbausteine!$H$29,"")))</f>
        <v/>
      </c>
      <c r="AW12" s="26" t="str">
        <f>IF(U12=1,CHAR(10)&amp;"- "&amp;Textbausteine!$D$30, IF(U12=2,CHAR(10)&amp;"- "&amp;Textbausteine!$F$30, IF(U12=3,CHAR(10)&amp;"- "&amp;Textbausteine!$H$30,"")))</f>
        <v/>
      </c>
      <c r="AX12" s="26" t="str">
        <f>CHAR(10)&amp;CHAR(10)&amp;Textbausteine!$D$32</f>
        <v xml:space="preserve">
Es wäre nett, wenn Sie mir den Erhalt dieser Mail bestätigen könnten.</v>
      </c>
      <c r="AY12" s="26" t="str">
        <f>CHAR(10)&amp;CHAR(10)&amp;Textbausteine!$D$34</f>
        <v xml:space="preserve">
Mit freundlichen Grüßen</v>
      </c>
      <c r="AZ12" s="26" t="str">
        <f>CHAR(10)&amp;Textbausteine!$D$35</f>
        <v xml:space="preserve">
XXX XXX</v>
      </c>
      <c r="BA12" s="26" t="str">
        <f>CHAR(10)&amp;Textbausteine!$D$36</f>
        <v xml:space="preserve">
(Fachlehrer XXX)</v>
      </c>
      <c r="BB12" s="26"/>
      <c r="BD12" s="20" t="str">
        <f>IF(V12&lt;&gt;"",Textbausteine!$D$2&amp;" "&amp;D12&amp;" am "&amp;TEXT($C$4,"TTTT")&amp;", den "&amp;DAY($C$4)&amp;". "&amp;TEXT($C$4,"MMMM")&amp;" "&amp;Textbausteine!$F$2,"")</f>
        <v/>
      </c>
      <c r="BE12" s="20" t="str">
        <f t="shared" si="3"/>
        <v/>
      </c>
      <c r="BF12" s="18" t="str">
        <f>IF(V12&lt;&gt;"",Tabelle1[[#This Row],[Mail_m]],"")</f>
        <v/>
      </c>
      <c r="BG12" s="18" t="str">
        <f>IF(V12&lt;&gt;"",Tabelle1[[#This Row],[Mail_v]],"")</f>
        <v/>
      </c>
    </row>
    <row r="13" spans="1:59" ht="18" customHeight="1" x14ac:dyDescent="0.25">
      <c r="A13" s="17">
        <v>6</v>
      </c>
      <c r="B13" s="52"/>
      <c r="C13" s="11" t="str">
        <f>MID(Kontaktdaten!C13,1,200)</f>
        <v>name_kind_6</v>
      </c>
      <c r="D13" s="11" t="str">
        <f>MID(Kontaktdaten!D13,1,200)</f>
        <v>vor_kind_6</v>
      </c>
      <c r="E13" s="1"/>
      <c r="F13" s="1">
        <f t="shared" si="0"/>
        <v>0</v>
      </c>
      <c r="G13" s="1"/>
      <c r="H13" s="1"/>
      <c r="I13" s="1"/>
      <c r="J13" s="1"/>
      <c r="K13" s="1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21"/>
      <c r="Z13" s="26">
        <f t="shared" si="1"/>
        <v>0</v>
      </c>
      <c r="AA13" s="26">
        <f t="shared" si="2"/>
        <v>0</v>
      </c>
      <c r="AB13" s="30"/>
      <c r="AC13" s="26" t="str">
        <f>IF(Kontaktdaten!K13&lt;&gt;"",Textbausteine!$D$4&amp;Kontaktdaten!K13&amp;", "&amp;CHAR(10),"")</f>
        <v xml:space="preserve">Sehr geehrte Frau name_mutter_6, 
</v>
      </c>
      <c r="AD13" s="26" t="str">
        <f>IF(Kontaktdaten!R13&lt;&gt;"",Textbausteine!$D$5&amp;Kontaktdaten!R13&amp;", "&amp;CHAR(10),"")</f>
        <v xml:space="preserve">Sehr geehrter Herr name_vater_6, 
</v>
      </c>
      <c r="AE13" s="27" t="str">
        <f>CHAR(10)&amp;Textbausteine!$D$7&amp;" "&amp;D13&amp;" am "&amp;TEXT($C$4,"TTTT")&amp;", den "&amp;DAY($C$4)&amp;". "&amp;TEXT($C$4,"MMMM")&amp;" "&amp;Textbausteine!$F$7</f>
        <v xml:space="preserve">
gerne möchte ich Sie über das Verhalten von vor_kind_6 am Samstag, den 0. Januar im XXXunterricht in Kenntnis setzen.</v>
      </c>
      <c r="AF13" s="26" t="str">
        <f>IF(Z13&gt;0,CHAR(10)&amp;CHAR(10)&amp;Textbausteine!$D$9&amp;D13&amp;CHAR(10),"")</f>
        <v/>
      </c>
      <c r="AG13" s="26" t="str">
        <f>IF(E13&gt;0,CHAR(10)&amp;"- "&amp;E13&amp;" "&amp;Textbausteine!$D$11,"")</f>
        <v/>
      </c>
      <c r="AH13" s="26" t="str">
        <f>IF(G13=1,CHAR(10)&amp;"- "&amp;Textbausteine!$D$12, IF(G13=2,CHAR(10)&amp;"- "&amp;Textbausteine!$F$12, IF(G13=3,CHAR(10)&amp;"- "&amp;Textbausteine!$H$12,"")))</f>
        <v/>
      </c>
      <c r="AI13" s="26" t="str">
        <f>IF(H13=1,CHAR(10)&amp;"- "&amp;Textbausteine!$D$13, IF(H13=2,CHAR(10)&amp;"- "&amp;Textbausteine!$F$13, IF(H13=3,CHAR(10)&amp;"- "&amp;Textbausteine!$H$13,"")))</f>
        <v/>
      </c>
      <c r="AJ13" s="26" t="str">
        <f>IF(I13=1,CHAR(10)&amp;"- "&amp;Textbausteine!$D$14, IF(I13=2,CHAR(10)&amp;"- "&amp;Textbausteine!$F$14, IF(I13=3,CHAR(10)&amp;"- "&amp;Textbausteine!$H$14,"")))</f>
        <v/>
      </c>
      <c r="AK13" s="26" t="str">
        <f>IF(J13=1,CHAR(10)&amp;"- "&amp;Textbausteine!$D$15, "")</f>
        <v/>
      </c>
      <c r="AL13" s="26" t="str">
        <f>IF(K13=1,CHAR(10)&amp;"- "&amp;Textbausteine!$D$16, "")</f>
        <v/>
      </c>
      <c r="AM13" s="26" t="str">
        <f>IF(L13=1,CHAR(10)&amp;"- "&amp;Textbausteine!$D$17, "")</f>
        <v/>
      </c>
      <c r="AN13" s="26" t="str">
        <f>IF(AA13&gt;0,CHAR(10)&amp;CHAR(10)&amp;Textbausteine!$D$20&amp;" "&amp;D13&amp;CHAR(10),"")</f>
        <v/>
      </c>
      <c r="AO13" s="26" t="str">
        <f>IF(M13=1,CHAR(10)&amp;"- "&amp;Textbausteine!$D$22, "")</f>
        <v/>
      </c>
      <c r="AP13" s="26" t="str">
        <f>IF(N13=1,CHAR(10)&amp;"- "&amp;Textbausteine!$D$23, "")</f>
        <v/>
      </c>
      <c r="AQ13" s="26" t="str">
        <f>IF(O13=1,CHAR(10)&amp;"- "&amp;Textbausteine!$D$24, IF(O13=2,CHAR(10)&amp;"- "&amp;Textbausteine!$F$24, IF(O13=3,CHAR(10)&amp;"- "&amp;Textbausteine!$H$24,"")))</f>
        <v/>
      </c>
      <c r="AR13" s="26" t="str">
        <f>IF(P13=1,CHAR(10)&amp;"- "&amp;Textbausteine!$D$25, IF(P13=2,CHAR(10)&amp;"- "&amp;Textbausteine!$F$25, IF(P13=3,CHAR(10)&amp;"- "&amp;Textbausteine!$H$25,"")))</f>
        <v/>
      </c>
      <c r="AS13" s="26" t="str">
        <f>IF(Q13=1,CHAR(10)&amp;"- "&amp;Textbausteine!$D$26, "")</f>
        <v/>
      </c>
      <c r="AT13" s="26" t="str">
        <f>IF(R13=1,CHAR(10)&amp;"- "&amp;Textbausteine!$D$27, IF(R13=2,CHAR(10)&amp;"- "&amp;Textbausteine!$F$27, IF(R13=3,CHAR(10)&amp;"- "&amp;Textbausteine!$H$27,"")))</f>
        <v/>
      </c>
      <c r="AU13" s="26" t="str">
        <f>IF(S13=1,CHAR(10)&amp;"- "&amp;Textbausteine!$D$28, IF(S13=2,CHAR(10)&amp;"- "&amp;Textbausteine!$F$28, IF(S13=3,CHAR(10)&amp;"- "&amp;Textbausteine!$H$28,"")))</f>
        <v/>
      </c>
      <c r="AV13" s="26" t="str">
        <f>IF(T13=1,CHAR(10)&amp;"- "&amp;Textbausteine!$D$29, IF(T13=2,CHAR(10)&amp;"- "&amp;Textbausteine!$F$29, IF(T13=3,CHAR(10)&amp;"- "&amp;Textbausteine!$H$29,"")))</f>
        <v/>
      </c>
      <c r="AW13" s="26" t="str">
        <f>IF(U13=1,CHAR(10)&amp;"- "&amp;Textbausteine!$D$30, IF(U13=2,CHAR(10)&amp;"- "&amp;Textbausteine!$F$30, IF(U13=3,CHAR(10)&amp;"- "&amp;Textbausteine!$H$30,"")))</f>
        <v/>
      </c>
      <c r="AX13" s="26" t="str">
        <f>CHAR(10)&amp;CHAR(10)&amp;Textbausteine!$D$32</f>
        <v xml:space="preserve">
Es wäre nett, wenn Sie mir den Erhalt dieser Mail bestätigen könnten.</v>
      </c>
      <c r="AY13" s="26" t="str">
        <f>CHAR(10)&amp;CHAR(10)&amp;Textbausteine!$D$34</f>
        <v xml:space="preserve">
Mit freundlichen Grüßen</v>
      </c>
      <c r="AZ13" s="26" t="str">
        <f>CHAR(10)&amp;Textbausteine!$D$35</f>
        <v xml:space="preserve">
XXX XXX</v>
      </c>
      <c r="BA13" s="26" t="str">
        <f>CHAR(10)&amp;Textbausteine!$D$36</f>
        <v xml:space="preserve">
(Fachlehrer XXX)</v>
      </c>
      <c r="BB13" s="26"/>
      <c r="BD13" s="20" t="str">
        <f>IF(V13&lt;&gt;"",Textbausteine!$D$2&amp;" "&amp;D13&amp;" am "&amp;TEXT($C$4,"TTTT")&amp;", den "&amp;DAY($C$4)&amp;". "&amp;TEXT($C$4,"MMMM")&amp;" "&amp;Textbausteine!$F$2,"")</f>
        <v/>
      </c>
      <c r="BE13" s="20" t="str">
        <f t="shared" si="3"/>
        <v/>
      </c>
      <c r="BF13" s="18" t="str">
        <f>IF(V13&lt;&gt;"",Tabelle1[[#This Row],[Mail_m]],"")</f>
        <v/>
      </c>
      <c r="BG13" s="18" t="str">
        <f>IF(V13&lt;&gt;"",Tabelle1[[#This Row],[Mail_v]],"")</f>
        <v/>
      </c>
    </row>
    <row r="14" spans="1:59" ht="18" customHeight="1" x14ac:dyDescent="0.25">
      <c r="A14" s="17">
        <v>7</v>
      </c>
      <c r="B14" s="52"/>
      <c r="C14" s="11" t="str">
        <f>MID(Kontaktdaten!C14,1,200)</f>
        <v>name_kind_7</v>
      </c>
      <c r="D14" s="11" t="str">
        <f>MID(Kontaktdaten!D14,1,200)</f>
        <v>vor_kind_7</v>
      </c>
      <c r="E14" s="1"/>
      <c r="F14" s="1">
        <f t="shared" si="0"/>
        <v>0</v>
      </c>
      <c r="G14" s="1"/>
      <c r="H14" s="1"/>
      <c r="I14" s="1"/>
      <c r="J14" s="1"/>
      <c r="K14" s="1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21"/>
      <c r="Z14" s="26">
        <f t="shared" si="1"/>
        <v>0</v>
      </c>
      <c r="AA14" s="26">
        <f t="shared" si="2"/>
        <v>0</v>
      </c>
      <c r="AB14" s="30"/>
      <c r="AC14" s="26" t="str">
        <f>IF(Kontaktdaten!K14&lt;&gt;"",Textbausteine!$D$4&amp;Kontaktdaten!K14&amp;", "&amp;CHAR(10),"")</f>
        <v xml:space="preserve">Sehr geehrte Frau name_mutter_7, 
</v>
      </c>
      <c r="AD14" s="26" t="str">
        <f>IF(Kontaktdaten!R14&lt;&gt;"",Textbausteine!$D$5&amp;Kontaktdaten!R14&amp;", "&amp;CHAR(10),"")</f>
        <v xml:space="preserve">Sehr geehrter Herr name_vater_7, 
</v>
      </c>
      <c r="AE14" s="27" t="str">
        <f>CHAR(10)&amp;Textbausteine!$D$7&amp;" "&amp;D14&amp;" am "&amp;TEXT($C$4,"TTTT")&amp;", den "&amp;DAY($C$4)&amp;". "&amp;TEXT($C$4,"MMMM")&amp;" "&amp;Textbausteine!$F$7</f>
        <v xml:space="preserve">
gerne möchte ich Sie über das Verhalten von vor_kind_7 am Samstag, den 0. Januar im XXXunterricht in Kenntnis setzen.</v>
      </c>
      <c r="AF14" s="26" t="str">
        <f>IF(Z14&gt;0,CHAR(10)&amp;CHAR(10)&amp;Textbausteine!$D$9&amp;D14&amp;CHAR(10),"")</f>
        <v/>
      </c>
      <c r="AG14" s="26" t="str">
        <f>IF(E14&gt;0,CHAR(10)&amp;"- "&amp;E14&amp;" "&amp;Textbausteine!$D$11,"")</f>
        <v/>
      </c>
      <c r="AH14" s="26" t="str">
        <f>IF(G14=1,CHAR(10)&amp;"- "&amp;Textbausteine!$D$12, IF(G14=2,CHAR(10)&amp;"- "&amp;Textbausteine!$F$12, IF(G14=3,CHAR(10)&amp;"- "&amp;Textbausteine!$H$12,"")))</f>
        <v/>
      </c>
      <c r="AI14" s="26" t="str">
        <f>IF(H14=1,CHAR(10)&amp;"- "&amp;Textbausteine!$D$13, IF(H14=2,CHAR(10)&amp;"- "&amp;Textbausteine!$F$13, IF(H14=3,CHAR(10)&amp;"- "&amp;Textbausteine!$H$13,"")))</f>
        <v/>
      </c>
      <c r="AJ14" s="26" t="str">
        <f>IF(I14=1,CHAR(10)&amp;"- "&amp;Textbausteine!$D$14, IF(I14=2,CHAR(10)&amp;"- "&amp;Textbausteine!$F$14, IF(I14=3,CHAR(10)&amp;"- "&amp;Textbausteine!$H$14,"")))</f>
        <v/>
      </c>
      <c r="AK14" s="26" t="str">
        <f>IF(J14=1,CHAR(10)&amp;"- "&amp;Textbausteine!$D$15, "")</f>
        <v/>
      </c>
      <c r="AL14" s="26" t="str">
        <f>IF(K14=1,CHAR(10)&amp;"- "&amp;Textbausteine!$D$16, "")</f>
        <v/>
      </c>
      <c r="AM14" s="26" t="str">
        <f>IF(L14=1,CHAR(10)&amp;"- "&amp;Textbausteine!$D$17, "")</f>
        <v/>
      </c>
      <c r="AN14" s="26" t="str">
        <f>IF(AA14&gt;0,CHAR(10)&amp;CHAR(10)&amp;Textbausteine!$D$20&amp;" "&amp;D14&amp;CHAR(10),"")</f>
        <v/>
      </c>
      <c r="AO14" s="26" t="str">
        <f>IF(M14=1,CHAR(10)&amp;"- "&amp;Textbausteine!$D$22, "")</f>
        <v/>
      </c>
      <c r="AP14" s="26" t="str">
        <f>IF(N14=1,CHAR(10)&amp;"- "&amp;Textbausteine!$D$23, "")</f>
        <v/>
      </c>
      <c r="AQ14" s="26" t="str">
        <f>IF(O14=1,CHAR(10)&amp;"- "&amp;Textbausteine!$D$24, IF(O14=2,CHAR(10)&amp;"- "&amp;Textbausteine!$F$24, IF(O14=3,CHAR(10)&amp;"- "&amp;Textbausteine!$H$24,"")))</f>
        <v/>
      </c>
      <c r="AR14" s="26" t="str">
        <f>IF(P14=1,CHAR(10)&amp;"- "&amp;Textbausteine!$D$25, IF(P14=2,CHAR(10)&amp;"- "&amp;Textbausteine!$F$25, IF(P14=3,CHAR(10)&amp;"- "&amp;Textbausteine!$H$25,"")))</f>
        <v/>
      </c>
      <c r="AS14" s="26" t="str">
        <f>IF(Q14=1,CHAR(10)&amp;"- "&amp;Textbausteine!$D$26, "")</f>
        <v/>
      </c>
      <c r="AT14" s="26" t="str">
        <f>IF(R14=1,CHAR(10)&amp;"- "&amp;Textbausteine!$D$27, IF(R14=2,CHAR(10)&amp;"- "&amp;Textbausteine!$F$27, IF(R14=3,CHAR(10)&amp;"- "&amp;Textbausteine!$H$27,"")))</f>
        <v/>
      </c>
      <c r="AU14" s="26" t="str">
        <f>IF(S14=1,CHAR(10)&amp;"- "&amp;Textbausteine!$D$28, IF(S14=2,CHAR(10)&amp;"- "&amp;Textbausteine!$F$28, IF(S14=3,CHAR(10)&amp;"- "&amp;Textbausteine!$H$28,"")))</f>
        <v/>
      </c>
      <c r="AV14" s="26" t="str">
        <f>IF(T14=1,CHAR(10)&amp;"- "&amp;Textbausteine!$D$29, IF(T14=2,CHAR(10)&amp;"- "&amp;Textbausteine!$F$29, IF(T14=3,CHAR(10)&amp;"- "&amp;Textbausteine!$H$29,"")))</f>
        <v/>
      </c>
      <c r="AW14" s="26" t="str">
        <f>IF(U14=1,CHAR(10)&amp;"- "&amp;Textbausteine!$D$30, IF(U14=2,CHAR(10)&amp;"- "&amp;Textbausteine!$F$30, IF(U14=3,CHAR(10)&amp;"- "&amp;Textbausteine!$H$30,"")))</f>
        <v/>
      </c>
      <c r="AX14" s="26" t="str">
        <f>CHAR(10)&amp;CHAR(10)&amp;Textbausteine!$D$32</f>
        <v xml:space="preserve">
Es wäre nett, wenn Sie mir den Erhalt dieser Mail bestätigen könnten.</v>
      </c>
      <c r="AY14" s="26" t="str">
        <f>CHAR(10)&amp;CHAR(10)&amp;Textbausteine!$D$34</f>
        <v xml:space="preserve">
Mit freundlichen Grüßen</v>
      </c>
      <c r="AZ14" s="26" t="str">
        <f>CHAR(10)&amp;Textbausteine!$D$35</f>
        <v xml:space="preserve">
XXX XXX</v>
      </c>
      <c r="BA14" s="26" t="str">
        <f>CHAR(10)&amp;Textbausteine!$D$36</f>
        <v xml:space="preserve">
(Fachlehrer XXX)</v>
      </c>
      <c r="BB14" s="26"/>
      <c r="BD14" s="20" t="str">
        <f>IF(V14&lt;&gt;"",Textbausteine!$D$2&amp;" "&amp;D14&amp;" am "&amp;TEXT($C$4,"TTTT")&amp;", den "&amp;DAY($C$4)&amp;". "&amp;TEXT($C$4,"MMMM")&amp;" "&amp;Textbausteine!$F$2,"")</f>
        <v/>
      </c>
      <c r="BE14" s="20" t="str">
        <f t="shared" si="3"/>
        <v/>
      </c>
      <c r="BF14" s="18" t="str">
        <f>IF(V14&lt;&gt;"",Tabelle1[[#This Row],[Mail_m]],"")</f>
        <v/>
      </c>
      <c r="BG14" s="18" t="str">
        <f>IF(V14&lt;&gt;"",Tabelle1[[#This Row],[Mail_v]],"")</f>
        <v/>
      </c>
    </row>
    <row r="15" spans="1:59" ht="18" customHeight="1" x14ac:dyDescent="0.25">
      <c r="A15" s="17">
        <v>8</v>
      </c>
      <c r="B15" s="52"/>
      <c r="C15" s="11" t="str">
        <f>MID(Kontaktdaten!C15,1,200)</f>
        <v>name_kind_8</v>
      </c>
      <c r="D15" s="11" t="str">
        <f>MID(Kontaktdaten!D15,1,200)</f>
        <v>vor_kind_8</v>
      </c>
      <c r="E15" s="1"/>
      <c r="F15" s="1">
        <f t="shared" si="0"/>
        <v>0</v>
      </c>
      <c r="G15" s="1"/>
      <c r="H15" s="1"/>
      <c r="I15" s="1"/>
      <c r="J15" s="1"/>
      <c r="K15" s="1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21"/>
      <c r="Z15" s="26">
        <f t="shared" si="1"/>
        <v>0</v>
      </c>
      <c r="AA15" s="26">
        <f t="shared" si="2"/>
        <v>0</v>
      </c>
      <c r="AB15" s="30"/>
      <c r="AC15" s="26" t="str">
        <f>IF(Kontaktdaten!K15&lt;&gt;"",Textbausteine!$D$4&amp;Kontaktdaten!K15&amp;", "&amp;CHAR(10),"")</f>
        <v xml:space="preserve">Sehr geehrte Frau name_mutter_8, 
</v>
      </c>
      <c r="AD15" s="26" t="str">
        <f>IF(Kontaktdaten!R15&lt;&gt;"",Textbausteine!$D$5&amp;Kontaktdaten!R15&amp;", "&amp;CHAR(10),"")</f>
        <v xml:space="preserve">Sehr geehrter Herr name_vater_8, 
</v>
      </c>
      <c r="AE15" s="27" t="str">
        <f>CHAR(10)&amp;Textbausteine!$D$7&amp;" "&amp;D15&amp;" am "&amp;TEXT($C$4,"TTTT")&amp;", den "&amp;DAY($C$4)&amp;". "&amp;TEXT($C$4,"MMMM")&amp;" "&amp;Textbausteine!$F$7</f>
        <v xml:space="preserve">
gerne möchte ich Sie über das Verhalten von vor_kind_8 am Samstag, den 0. Januar im XXXunterricht in Kenntnis setzen.</v>
      </c>
      <c r="AF15" s="26" t="str">
        <f>IF(Z15&gt;0,CHAR(10)&amp;CHAR(10)&amp;Textbausteine!$D$9&amp;D15&amp;CHAR(10),"")</f>
        <v/>
      </c>
      <c r="AG15" s="26" t="str">
        <f>IF(E15&gt;0,CHAR(10)&amp;"- "&amp;E15&amp;" "&amp;Textbausteine!$D$11,"")</f>
        <v/>
      </c>
      <c r="AH15" s="26" t="str">
        <f>IF(G15=1,CHAR(10)&amp;"- "&amp;Textbausteine!$D$12, IF(G15=2,CHAR(10)&amp;"- "&amp;Textbausteine!$F$12, IF(G15=3,CHAR(10)&amp;"- "&amp;Textbausteine!$H$12,"")))</f>
        <v/>
      </c>
      <c r="AI15" s="26" t="str">
        <f>IF(H15=1,CHAR(10)&amp;"- "&amp;Textbausteine!$D$13, IF(H15=2,CHAR(10)&amp;"- "&amp;Textbausteine!$F$13, IF(H15=3,CHAR(10)&amp;"- "&amp;Textbausteine!$H$13,"")))</f>
        <v/>
      </c>
      <c r="AJ15" s="26" t="str">
        <f>IF(I15=1,CHAR(10)&amp;"- "&amp;Textbausteine!$D$14, IF(I15=2,CHAR(10)&amp;"- "&amp;Textbausteine!$F$14, IF(I15=3,CHAR(10)&amp;"- "&amp;Textbausteine!$H$14,"")))</f>
        <v/>
      </c>
      <c r="AK15" s="26" t="str">
        <f>IF(J15=1,CHAR(10)&amp;"- "&amp;Textbausteine!$D$15, "")</f>
        <v/>
      </c>
      <c r="AL15" s="26" t="str">
        <f>IF(K15=1,CHAR(10)&amp;"- "&amp;Textbausteine!$D$16, "")</f>
        <v/>
      </c>
      <c r="AM15" s="26" t="str">
        <f>IF(L15=1,CHAR(10)&amp;"- "&amp;Textbausteine!$D$17, "")</f>
        <v/>
      </c>
      <c r="AN15" s="26" t="str">
        <f>IF(AA15&gt;0,CHAR(10)&amp;CHAR(10)&amp;Textbausteine!$D$20&amp;" "&amp;D15&amp;CHAR(10),"")</f>
        <v/>
      </c>
      <c r="AO15" s="26" t="str">
        <f>IF(M15=1,CHAR(10)&amp;"- "&amp;Textbausteine!$D$22, "")</f>
        <v/>
      </c>
      <c r="AP15" s="26" t="str">
        <f>IF(N15=1,CHAR(10)&amp;"- "&amp;Textbausteine!$D$23, "")</f>
        <v/>
      </c>
      <c r="AQ15" s="26" t="str">
        <f>IF(O15=1,CHAR(10)&amp;"- "&amp;Textbausteine!$D$24, IF(O15=2,CHAR(10)&amp;"- "&amp;Textbausteine!$F$24, IF(O15=3,CHAR(10)&amp;"- "&amp;Textbausteine!$H$24,"")))</f>
        <v/>
      </c>
      <c r="AR15" s="26" t="str">
        <f>IF(P15=1,CHAR(10)&amp;"- "&amp;Textbausteine!$D$25, IF(P15=2,CHAR(10)&amp;"- "&amp;Textbausteine!$F$25, IF(P15=3,CHAR(10)&amp;"- "&amp;Textbausteine!$H$25,"")))</f>
        <v/>
      </c>
      <c r="AS15" s="26" t="str">
        <f>IF(Q15=1,CHAR(10)&amp;"- "&amp;Textbausteine!$D$26, "")</f>
        <v/>
      </c>
      <c r="AT15" s="26" t="str">
        <f>IF(R15=1,CHAR(10)&amp;"- "&amp;Textbausteine!$D$27, IF(R15=2,CHAR(10)&amp;"- "&amp;Textbausteine!$F$27, IF(R15=3,CHAR(10)&amp;"- "&amp;Textbausteine!$H$27,"")))</f>
        <v/>
      </c>
      <c r="AU15" s="26" t="str">
        <f>IF(S15=1,CHAR(10)&amp;"- "&amp;Textbausteine!$D$28, IF(S15=2,CHAR(10)&amp;"- "&amp;Textbausteine!$F$28, IF(S15=3,CHAR(10)&amp;"- "&amp;Textbausteine!$H$28,"")))</f>
        <v/>
      </c>
      <c r="AV15" s="26" t="str">
        <f>IF(T15=1,CHAR(10)&amp;"- "&amp;Textbausteine!$D$29, IF(T15=2,CHAR(10)&amp;"- "&amp;Textbausteine!$F$29, IF(T15=3,CHAR(10)&amp;"- "&amp;Textbausteine!$H$29,"")))</f>
        <v/>
      </c>
      <c r="AW15" s="26" t="str">
        <f>IF(U15=1,CHAR(10)&amp;"- "&amp;Textbausteine!$D$30, IF(U15=2,CHAR(10)&amp;"- "&amp;Textbausteine!$F$30, IF(U15=3,CHAR(10)&amp;"- "&amp;Textbausteine!$H$30,"")))</f>
        <v/>
      </c>
      <c r="AX15" s="26" t="str">
        <f>CHAR(10)&amp;CHAR(10)&amp;Textbausteine!$D$32</f>
        <v xml:space="preserve">
Es wäre nett, wenn Sie mir den Erhalt dieser Mail bestätigen könnten.</v>
      </c>
      <c r="AY15" s="26" t="str">
        <f>CHAR(10)&amp;CHAR(10)&amp;Textbausteine!$D$34</f>
        <v xml:space="preserve">
Mit freundlichen Grüßen</v>
      </c>
      <c r="AZ15" s="26" t="str">
        <f>CHAR(10)&amp;Textbausteine!$D$35</f>
        <v xml:space="preserve">
XXX XXX</v>
      </c>
      <c r="BA15" s="26" t="str">
        <f>CHAR(10)&amp;Textbausteine!$D$36</f>
        <v xml:space="preserve">
(Fachlehrer XXX)</v>
      </c>
      <c r="BB15" s="26"/>
      <c r="BD15" s="20" t="str">
        <f>IF(V15&lt;&gt;"",Textbausteine!$D$2&amp;" "&amp;D15&amp;" am "&amp;TEXT($C$4,"TTTT")&amp;", den "&amp;DAY($C$4)&amp;". "&amp;TEXT($C$4,"MMMM")&amp;" "&amp;Textbausteine!$F$2,"")</f>
        <v/>
      </c>
      <c r="BE15" s="20" t="str">
        <f t="shared" si="3"/>
        <v/>
      </c>
      <c r="BF15" s="18" t="str">
        <f>IF(V15&lt;&gt;"",Tabelle1[[#This Row],[Mail_m]],"")</f>
        <v/>
      </c>
      <c r="BG15" s="18" t="str">
        <f>IF(V15&lt;&gt;"",Tabelle1[[#This Row],[Mail_v]],"")</f>
        <v/>
      </c>
    </row>
    <row r="16" spans="1:59" ht="18" customHeight="1" x14ac:dyDescent="0.25">
      <c r="A16" s="17">
        <v>9</v>
      </c>
      <c r="B16" s="52"/>
      <c r="C16" s="11" t="str">
        <f>MID(Kontaktdaten!C16,1,200)</f>
        <v>name_kind_9</v>
      </c>
      <c r="D16" s="11" t="str">
        <f>MID(Kontaktdaten!D16,1,200)</f>
        <v>vor_kind_9</v>
      </c>
      <c r="E16" s="1"/>
      <c r="F16" s="1">
        <f t="shared" si="0"/>
        <v>0</v>
      </c>
      <c r="G16" s="1"/>
      <c r="H16" s="1"/>
      <c r="I16" s="1"/>
      <c r="J16" s="1"/>
      <c r="K16" s="1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21"/>
      <c r="Z16" s="26">
        <f t="shared" si="1"/>
        <v>0</v>
      </c>
      <c r="AA16" s="26">
        <f t="shared" si="2"/>
        <v>0</v>
      </c>
      <c r="AB16" s="30"/>
      <c r="AC16" s="26" t="str">
        <f>IF(Kontaktdaten!K16&lt;&gt;"",Textbausteine!$D$4&amp;Kontaktdaten!K16&amp;", "&amp;CHAR(10),"")</f>
        <v xml:space="preserve">Sehr geehrte Frau name_mutter_9, 
</v>
      </c>
      <c r="AD16" s="26" t="str">
        <f>IF(Kontaktdaten!R16&lt;&gt;"",Textbausteine!$D$5&amp;Kontaktdaten!R16&amp;", "&amp;CHAR(10),"")</f>
        <v xml:space="preserve">Sehr geehrter Herr name_vater_9, 
</v>
      </c>
      <c r="AE16" s="27" t="str">
        <f>CHAR(10)&amp;Textbausteine!$D$7&amp;" "&amp;D16&amp;" am "&amp;TEXT($C$4,"TTTT")&amp;", den "&amp;DAY($C$4)&amp;". "&amp;TEXT($C$4,"MMMM")&amp;" "&amp;Textbausteine!$F$7</f>
        <v xml:space="preserve">
gerne möchte ich Sie über das Verhalten von vor_kind_9 am Samstag, den 0. Januar im XXXunterricht in Kenntnis setzen.</v>
      </c>
      <c r="AF16" s="26" t="str">
        <f>IF(Z16&gt;0,CHAR(10)&amp;CHAR(10)&amp;Textbausteine!$D$9&amp;D16&amp;CHAR(10),"")</f>
        <v/>
      </c>
      <c r="AG16" s="26" t="str">
        <f>IF(E16&gt;0,CHAR(10)&amp;"- "&amp;E16&amp;" "&amp;Textbausteine!$D$11,"")</f>
        <v/>
      </c>
      <c r="AH16" s="26" t="str">
        <f>IF(G16=1,CHAR(10)&amp;"- "&amp;Textbausteine!$D$12, IF(G16=2,CHAR(10)&amp;"- "&amp;Textbausteine!$F$12, IF(G16=3,CHAR(10)&amp;"- "&amp;Textbausteine!$H$12,"")))</f>
        <v/>
      </c>
      <c r="AI16" s="26" t="str">
        <f>IF(H16=1,CHAR(10)&amp;"- "&amp;Textbausteine!$D$13, IF(H16=2,CHAR(10)&amp;"- "&amp;Textbausteine!$F$13, IF(H16=3,CHAR(10)&amp;"- "&amp;Textbausteine!$H$13,"")))</f>
        <v/>
      </c>
      <c r="AJ16" s="26" t="str">
        <f>IF(I16=1,CHAR(10)&amp;"- "&amp;Textbausteine!$D$14, IF(I16=2,CHAR(10)&amp;"- "&amp;Textbausteine!$F$14, IF(I16=3,CHAR(10)&amp;"- "&amp;Textbausteine!$H$14,"")))</f>
        <v/>
      </c>
      <c r="AK16" s="26" t="str">
        <f>IF(J16=1,CHAR(10)&amp;"- "&amp;Textbausteine!$D$15, "")</f>
        <v/>
      </c>
      <c r="AL16" s="26" t="str">
        <f>IF(K16=1,CHAR(10)&amp;"- "&amp;Textbausteine!$D$16, "")</f>
        <v/>
      </c>
      <c r="AM16" s="26" t="str">
        <f>IF(L16=1,CHAR(10)&amp;"- "&amp;Textbausteine!$D$17, "")</f>
        <v/>
      </c>
      <c r="AN16" s="26" t="str">
        <f>IF(AA16&gt;0,CHAR(10)&amp;CHAR(10)&amp;Textbausteine!$D$20&amp;" "&amp;D16&amp;CHAR(10),"")</f>
        <v/>
      </c>
      <c r="AO16" s="26" t="str">
        <f>IF(M16=1,CHAR(10)&amp;"- "&amp;Textbausteine!$D$22, "")</f>
        <v/>
      </c>
      <c r="AP16" s="26" t="str">
        <f>IF(N16=1,CHAR(10)&amp;"- "&amp;Textbausteine!$D$23, "")</f>
        <v/>
      </c>
      <c r="AQ16" s="26" t="str">
        <f>IF(O16=1,CHAR(10)&amp;"- "&amp;Textbausteine!$D$24, IF(O16=2,CHAR(10)&amp;"- "&amp;Textbausteine!$F$24, IF(O16=3,CHAR(10)&amp;"- "&amp;Textbausteine!$H$24,"")))</f>
        <v/>
      </c>
      <c r="AR16" s="26" t="str">
        <f>IF(P16=1,CHAR(10)&amp;"- "&amp;Textbausteine!$D$25, IF(P16=2,CHAR(10)&amp;"- "&amp;Textbausteine!$F$25, IF(P16=3,CHAR(10)&amp;"- "&amp;Textbausteine!$H$25,"")))</f>
        <v/>
      </c>
      <c r="AS16" s="26" t="str">
        <f>IF(Q16=1,CHAR(10)&amp;"- "&amp;Textbausteine!$D$26, "")</f>
        <v/>
      </c>
      <c r="AT16" s="26" t="str">
        <f>IF(R16=1,CHAR(10)&amp;"- "&amp;Textbausteine!$D$27, IF(R16=2,CHAR(10)&amp;"- "&amp;Textbausteine!$F$27, IF(R16=3,CHAR(10)&amp;"- "&amp;Textbausteine!$H$27,"")))</f>
        <v/>
      </c>
      <c r="AU16" s="26" t="str">
        <f>IF(S16=1,CHAR(10)&amp;"- "&amp;Textbausteine!$D$28, IF(S16=2,CHAR(10)&amp;"- "&amp;Textbausteine!$F$28, IF(S16=3,CHAR(10)&amp;"- "&amp;Textbausteine!$H$28,"")))</f>
        <v/>
      </c>
      <c r="AV16" s="26" t="str">
        <f>IF(T16=1,CHAR(10)&amp;"- "&amp;Textbausteine!$D$29, IF(T16=2,CHAR(10)&amp;"- "&amp;Textbausteine!$F$29, IF(T16=3,CHAR(10)&amp;"- "&amp;Textbausteine!$H$29,"")))</f>
        <v/>
      </c>
      <c r="AW16" s="26" t="str">
        <f>IF(U16=1,CHAR(10)&amp;"- "&amp;Textbausteine!$D$30, IF(U16=2,CHAR(10)&amp;"- "&amp;Textbausteine!$F$30, IF(U16=3,CHAR(10)&amp;"- "&amp;Textbausteine!$H$30,"")))</f>
        <v/>
      </c>
      <c r="AX16" s="26" t="str">
        <f>CHAR(10)&amp;CHAR(10)&amp;Textbausteine!$D$32</f>
        <v xml:space="preserve">
Es wäre nett, wenn Sie mir den Erhalt dieser Mail bestätigen könnten.</v>
      </c>
      <c r="AY16" s="26" t="str">
        <f>CHAR(10)&amp;CHAR(10)&amp;Textbausteine!$D$34</f>
        <v xml:space="preserve">
Mit freundlichen Grüßen</v>
      </c>
      <c r="AZ16" s="26" t="str">
        <f>CHAR(10)&amp;Textbausteine!$D$35</f>
        <v xml:space="preserve">
XXX XXX</v>
      </c>
      <c r="BA16" s="26" t="str">
        <f>CHAR(10)&amp;Textbausteine!$D$36</f>
        <v xml:space="preserve">
(Fachlehrer XXX)</v>
      </c>
      <c r="BB16" s="26"/>
      <c r="BD16" s="20" t="str">
        <f>IF(V16&lt;&gt;"",Textbausteine!$D$2&amp;" "&amp;D16&amp;" am "&amp;TEXT($C$4,"TTTT")&amp;", den "&amp;DAY($C$4)&amp;". "&amp;TEXT($C$4,"MMMM")&amp;" "&amp;Textbausteine!$F$2,"")</f>
        <v/>
      </c>
      <c r="BE16" s="20" t="str">
        <f t="shared" si="3"/>
        <v/>
      </c>
      <c r="BF16" s="18" t="str">
        <f>IF(V16&lt;&gt;"",Tabelle1[[#This Row],[Mail_m]],"")</f>
        <v/>
      </c>
      <c r="BG16" s="18" t="str">
        <f>IF(V16&lt;&gt;"",Tabelle1[[#This Row],[Mail_v]],"")</f>
        <v/>
      </c>
    </row>
    <row r="17" spans="1:59" ht="18" customHeight="1" x14ac:dyDescent="0.25">
      <c r="A17" s="17">
        <v>10</v>
      </c>
      <c r="B17" s="52"/>
      <c r="C17" s="11" t="str">
        <f>MID(Kontaktdaten!C17,1,200)</f>
        <v>name_kind_10</v>
      </c>
      <c r="D17" s="11" t="str">
        <f>MID(Kontaktdaten!D17,1,200)</f>
        <v>vor_kind_10</v>
      </c>
      <c r="E17" s="1"/>
      <c r="F17" s="1">
        <f t="shared" si="0"/>
        <v>0</v>
      </c>
      <c r="G17" s="1"/>
      <c r="H17" s="1"/>
      <c r="I17" s="1"/>
      <c r="J17" s="1"/>
      <c r="K17" s="1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21"/>
      <c r="Z17" s="26">
        <f t="shared" si="1"/>
        <v>0</v>
      </c>
      <c r="AA17" s="26">
        <f t="shared" si="2"/>
        <v>0</v>
      </c>
      <c r="AB17" s="30"/>
      <c r="AC17" s="26" t="str">
        <f>IF(Kontaktdaten!K17&lt;&gt;"",Textbausteine!$D$4&amp;Kontaktdaten!K17&amp;", "&amp;CHAR(10),"")</f>
        <v xml:space="preserve">Sehr geehrte Frau name_mutter_10, 
</v>
      </c>
      <c r="AD17" s="26" t="str">
        <f>IF(Kontaktdaten!R17&lt;&gt;"",Textbausteine!$D$5&amp;Kontaktdaten!R17&amp;", "&amp;CHAR(10),"")</f>
        <v xml:space="preserve">Sehr geehrter Herr name_vater_10, 
</v>
      </c>
      <c r="AE17" s="27" t="str">
        <f>CHAR(10)&amp;Textbausteine!$D$7&amp;" "&amp;D17&amp;" am "&amp;TEXT($C$4,"TTTT")&amp;", den "&amp;DAY($C$4)&amp;". "&amp;TEXT($C$4,"MMMM")&amp;" "&amp;Textbausteine!$F$7</f>
        <v xml:space="preserve">
gerne möchte ich Sie über das Verhalten von vor_kind_10 am Samstag, den 0. Januar im XXXunterricht in Kenntnis setzen.</v>
      </c>
      <c r="AF17" s="26" t="str">
        <f>IF(Z17&gt;0,CHAR(10)&amp;CHAR(10)&amp;Textbausteine!$D$9&amp;D17&amp;CHAR(10),"")</f>
        <v/>
      </c>
      <c r="AG17" s="26" t="str">
        <f>IF(E17&gt;0,CHAR(10)&amp;"- "&amp;E17&amp;" "&amp;Textbausteine!$D$11,"")</f>
        <v/>
      </c>
      <c r="AH17" s="26" t="str">
        <f>IF(G17=1,CHAR(10)&amp;"- "&amp;Textbausteine!$D$12, IF(G17=2,CHAR(10)&amp;"- "&amp;Textbausteine!$F$12, IF(G17=3,CHAR(10)&amp;"- "&amp;Textbausteine!$H$12,"")))</f>
        <v/>
      </c>
      <c r="AI17" s="26" t="str">
        <f>IF(H17=1,CHAR(10)&amp;"- "&amp;Textbausteine!$D$13, IF(H17=2,CHAR(10)&amp;"- "&amp;Textbausteine!$F$13, IF(H17=3,CHAR(10)&amp;"- "&amp;Textbausteine!$H$13,"")))</f>
        <v/>
      </c>
      <c r="AJ17" s="26" t="str">
        <f>IF(I17=1,CHAR(10)&amp;"- "&amp;Textbausteine!$D$14, IF(I17=2,CHAR(10)&amp;"- "&amp;Textbausteine!$F$14, IF(I17=3,CHAR(10)&amp;"- "&amp;Textbausteine!$H$14,"")))</f>
        <v/>
      </c>
      <c r="AK17" s="26" t="str">
        <f>IF(J17=1,CHAR(10)&amp;"- "&amp;Textbausteine!$D$15, "")</f>
        <v/>
      </c>
      <c r="AL17" s="26" t="str">
        <f>IF(K17=1,CHAR(10)&amp;"- "&amp;Textbausteine!$D$16, "")</f>
        <v/>
      </c>
      <c r="AM17" s="26" t="str">
        <f>IF(L17=1,CHAR(10)&amp;"- "&amp;Textbausteine!$D$17, "")</f>
        <v/>
      </c>
      <c r="AN17" s="26" t="str">
        <f>IF(AA17&gt;0,CHAR(10)&amp;CHAR(10)&amp;Textbausteine!$D$20&amp;" "&amp;D17&amp;CHAR(10),"")</f>
        <v/>
      </c>
      <c r="AO17" s="26" t="str">
        <f>IF(M17=1,CHAR(10)&amp;"- "&amp;Textbausteine!$D$22, "")</f>
        <v/>
      </c>
      <c r="AP17" s="26" t="str">
        <f>IF(N17=1,CHAR(10)&amp;"- "&amp;Textbausteine!$D$23, "")</f>
        <v/>
      </c>
      <c r="AQ17" s="26" t="str">
        <f>IF(O17=1,CHAR(10)&amp;"- "&amp;Textbausteine!$D$24, IF(O17=2,CHAR(10)&amp;"- "&amp;Textbausteine!$F$24, IF(O17=3,CHAR(10)&amp;"- "&amp;Textbausteine!$H$24,"")))</f>
        <v/>
      </c>
      <c r="AR17" s="26" t="str">
        <f>IF(P17=1,CHAR(10)&amp;"- "&amp;Textbausteine!$D$25, IF(P17=2,CHAR(10)&amp;"- "&amp;Textbausteine!$F$25, IF(P17=3,CHAR(10)&amp;"- "&amp;Textbausteine!$H$25,"")))</f>
        <v/>
      </c>
      <c r="AS17" s="26" t="str">
        <f>IF(Q17=1,CHAR(10)&amp;"- "&amp;Textbausteine!$D$26, "")</f>
        <v/>
      </c>
      <c r="AT17" s="26" t="str">
        <f>IF(R17=1,CHAR(10)&amp;"- "&amp;Textbausteine!$D$27, IF(R17=2,CHAR(10)&amp;"- "&amp;Textbausteine!$F$27, IF(R17=3,CHAR(10)&amp;"- "&amp;Textbausteine!$H$27,"")))</f>
        <v/>
      </c>
      <c r="AU17" s="26" t="str">
        <f>IF(S17=1,CHAR(10)&amp;"- "&amp;Textbausteine!$D$28, IF(S17=2,CHAR(10)&amp;"- "&amp;Textbausteine!$F$28, IF(S17=3,CHAR(10)&amp;"- "&amp;Textbausteine!$H$28,"")))</f>
        <v/>
      </c>
      <c r="AV17" s="26" t="str">
        <f>IF(T17=1,CHAR(10)&amp;"- "&amp;Textbausteine!$D$29, IF(T17=2,CHAR(10)&amp;"- "&amp;Textbausteine!$F$29, IF(T17=3,CHAR(10)&amp;"- "&amp;Textbausteine!$H$29,"")))</f>
        <v/>
      </c>
      <c r="AW17" s="26" t="str">
        <f>IF(U17=1,CHAR(10)&amp;"- "&amp;Textbausteine!$D$30, IF(U17=2,CHAR(10)&amp;"- "&amp;Textbausteine!$F$30, IF(U17=3,CHAR(10)&amp;"- "&amp;Textbausteine!$H$30,"")))</f>
        <v/>
      </c>
      <c r="AX17" s="26" t="str">
        <f>CHAR(10)&amp;CHAR(10)&amp;Textbausteine!$D$32</f>
        <v xml:space="preserve">
Es wäre nett, wenn Sie mir den Erhalt dieser Mail bestätigen könnten.</v>
      </c>
      <c r="AY17" s="26" t="str">
        <f>CHAR(10)&amp;CHAR(10)&amp;Textbausteine!$D$34</f>
        <v xml:space="preserve">
Mit freundlichen Grüßen</v>
      </c>
      <c r="AZ17" s="26" t="str">
        <f>CHAR(10)&amp;Textbausteine!$D$35</f>
        <v xml:space="preserve">
XXX XXX</v>
      </c>
      <c r="BA17" s="26" t="str">
        <f>CHAR(10)&amp;Textbausteine!$D$36</f>
        <v xml:space="preserve">
(Fachlehrer XXX)</v>
      </c>
      <c r="BB17" s="26"/>
      <c r="BD17" s="20" t="str">
        <f>IF(V17&lt;&gt;"",Textbausteine!$D$2&amp;" "&amp;D17&amp;" am "&amp;TEXT($C$4,"TTTT")&amp;", den "&amp;DAY($C$4)&amp;". "&amp;TEXT($C$4,"MMMM")&amp;" "&amp;Textbausteine!$F$2,"")</f>
        <v/>
      </c>
      <c r="BE17" s="20" t="str">
        <f t="shared" si="3"/>
        <v/>
      </c>
      <c r="BF17" s="18" t="str">
        <f>IF(V17&lt;&gt;"",Tabelle1[[#This Row],[Mail_m]],"")</f>
        <v/>
      </c>
      <c r="BG17" s="18" t="str">
        <f>IF(V17&lt;&gt;"",Tabelle1[[#This Row],[Mail_v]],"")</f>
        <v/>
      </c>
    </row>
    <row r="18" spans="1:59" ht="18.75" customHeight="1" x14ac:dyDescent="0.25">
      <c r="A18" s="17">
        <v>11</v>
      </c>
      <c r="B18" s="52"/>
      <c r="C18" s="11" t="str">
        <f>MID(Kontaktdaten!C18,1,200)</f>
        <v>name_kind_11</v>
      </c>
      <c r="D18" s="11" t="str">
        <f>MID(Kontaktdaten!D18,1,200)</f>
        <v>vor_kind_11</v>
      </c>
      <c r="E18" s="1"/>
      <c r="F18" s="1">
        <f t="shared" si="0"/>
        <v>0</v>
      </c>
      <c r="G18" s="1"/>
      <c r="H18" s="1"/>
      <c r="I18" s="1"/>
      <c r="J18" s="1"/>
      <c r="K18" s="1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21"/>
      <c r="Z18" s="26">
        <f t="shared" si="1"/>
        <v>0</v>
      </c>
      <c r="AA18" s="26">
        <f t="shared" si="2"/>
        <v>0</v>
      </c>
      <c r="AB18" s="30"/>
      <c r="AC18" s="26" t="str">
        <f>IF(Kontaktdaten!K18&lt;&gt;"",Textbausteine!$D$4&amp;Kontaktdaten!K18&amp;", "&amp;CHAR(10),"")</f>
        <v xml:space="preserve">Sehr geehrte Frau name_mutter_11, 
</v>
      </c>
      <c r="AD18" s="26" t="str">
        <f>IF(Kontaktdaten!R18&lt;&gt;"",Textbausteine!$D$5&amp;Kontaktdaten!R18&amp;", "&amp;CHAR(10),"")</f>
        <v xml:space="preserve">Sehr geehrter Herr name_vater_11, 
</v>
      </c>
      <c r="AE18" s="27" t="str">
        <f>CHAR(10)&amp;Textbausteine!$D$7&amp;" "&amp;D18&amp;" am "&amp;TEXT($C$4,"TTTT")&amp;", den "&amp;DAY($C$4)&amp;". "&amp;TEXT($C$4,"MMMM")&amp;" "&amp;Textbausteine!$F$7</f>
        <v xml:space="preserve">
gerne möchte ich Sie über das Verhalten von vor_kind_11 am Samstag, den 0. Januar im XXXunterricht in Kenntnis setzen.</v>
      </c>
      <c r="AF18" s="26" t="str">
        <f>IF(Z18&gt;0,CHAR(10)&amp;CHAR(10)&amp;Textbausteine!$D$9&amp;D18&amp;CHAR(10),"")</f>
        <v/>
      </c>
      <c r="AG18" s="26" t="str">
        <f>IF(E18&gt;0,CHAR(10)&amp;"- "&amp;E18&amp;" "&amp;Textbausteine!$D$11,"")</f>
        <v/>
      </c>
      <c r="AH18" s="26" t="str">
        <f>IF(G18=1,CHAR(10)&amp;"- "&amp;Textbausteine!$D$12, IF(G18=2,CHAR(10)&amp;"- "&amp;Textbausteine!$F$12, IF(G18=3,CHAR(10)&amp;"- "&amp;Textbausteine!$H$12,"")))</f>
        <v/>
      </c>
      <c r="AI18" s="26" t="str">
        <f>IF(H18=1,CHAR(10)&amp;"- "&amp;Textbausteine!$D$13, IF(H18=2,CHAR(10)&amp;"- "&amp;Textbausteine!$F$13, IF(H18=3,CHAR(10)&amp;"- "&amp;Textbausteine!$H$13,"")))</f>
        <v/>
      </c>
      <c r="AJ18" s="26" t="str">
        <f>IF(I18=1,CHAR(10)&amp;"- "&amp;Textbausteine!$D$14, IF(I18=2,CHAR(10)&amp;"- "&amp;Textbausteine!$F$14, IF(I18=3,CHAR(10)&amp;"- "&amp;Textbausteine!$H$14,"")))</f>
        <v/>
      </c>
      <c r="AK18" s="26" t="str">
        <f>IF(J18=1,CHAR(10)&amp;"- "&amp;Textbausteine!$D$15, "")</f>
        <v/>
      </c>
      <c r="AL18" s="26" t="str">
        <f>IF(K18=1,CHAR(10)&amp;"- "&amp;Textbausteine!$D$16, "")</f>
        <v/>
      </c>
      <c r="AM18" s="26" t="str">
        <f>IF(L18=1,CHAR(10)&amp;"- "&amp;Textbausteine!$D$17, "")</f>
        <v/>
      </c>
      <c r="AN18" s="26" t="str">
        <f>IF(AA18&gt;0,CHAR(10)&amp;CHAR(10)&amp;Textbausteine!$D$20&amp;" "&amp;D18&amp;CHAR(10),"")</f>
        <v/>
      </c>
      <c r="AO18" s="26" t="str">
        <f>IF(M18=1,CHAR(10)&amp;"- "&amp;Textbausteine!$D$22, "")</f>
        <v/>
      </c>
      <c r="AP18" s="26" t="str">
        <f>IF(N18=1,CHAR(10)&amp;"- "&amp;Textbausteine!$D$23, "")</f>
        <v/>
      </c>
      <c r="AQ18" s="26" t="str">
        <f>IF(O18=1,CHAR(10)&amp;"- "&amp;Textbausteine!$D$24, IF(O18=2,CHAR(10)&amp;"- "&amp;Textbausteine!$F$24, IF(O18=3,CHAR(10)&amp;"- "&amp;Textbausteine!$H$24,"")))</f>
        <v/>
      </c>
      <c r="AR18" s="26" t="str">
        <f>IF(P18=1,CHAR(10)&amp;"- "&amp;Textbausteine!$D$25, IF(P18=2,CHAR(10)&amp;"- "&amp;Textbausteine!$F$25, IF(P18=3,CHAR(10)&amp;"- "&amp;Textbausteine!$H$25,"")))</f>
        <v/>
      </c>
      <c r="AS18" s="26" t="str">
        <f>IF(Q18=1,CHAR(10)&amp;"- "&amp;Textbausteine!$D$26, "")</f>
        <v/>
      </c>
      <c r="AT18" s="26" t="str">
        <f>IF(R18=1,CHAR(10)&amp;"- "&amp;Textbausteine!$D$27, IF(R18=2,CHAR(10)&amp;"- "&amp;Textbausteine!$F$27, IF(R18=3,CHAR(10)&amp;"- "&amp;Textbausteine!$H$27,"")))</f>
        <v/>
      </c>
      <c r="AU18" s="26" t="str">
        <f>IF(S18=1,CHAR(10)&amp;"- "&amp;Textbausteine!$D$28, IF(S18=2,CHAR(10)&amp;"- "&amp;Textbausteine!$F$28, IF(S18=3,CHAR(10)&amp;"- "&amp;Textbausteine!$H$28,"")))</f>
        <v/>
      </c>
      <c r="AV18" s="26" t="str">
        <f>IF(T18=1,CHAR(10)&amp;"- "&amp;Textbausteine!$D$29, IF(T18=2,CHAR(10)&amp;"- "&amp;Textbausteine!$F$29, IF(T18=3,CHAR(10)&amp;"- "&amp;Textbausteine!$H$29,"")))</f>
        <v/>
      </c>
      <c r="AW18" s="26" t="str">
        <f>IF(U18=1,CHAR(10)&amp;"- "&amp;Textbausteine!$D$30, IF(U18=2,CHAR(10)&amp;"- "&amp;Textbausteine!$F$30, IF(U18=3,CHAR(10)&amp;"- "&amp;Textbausteine!$H$30,"")))</f>
        <v/>
      </c>
      <c r="AX18" s="26" t="str">
        <f>CHAR(10)&amp;CHAR(10)&amp;Textbausteine!$D$32</f>
        <v xml:space="preserve">
Es wäre nett, wenn Sie mir den Erhalt dieser Mail bestätigen könnten.</v>
      </c>
      <c r="AY18" s="26" t="str">
        <f>CHAR(10)&amp;CHAR(10)&amp;Textbausteine!$D$34</f>
        <v xml:space="preserve">
Mit freundlichen Grüßen</v>
      </c>
      <c r="AZ18" s="26" t="str">
        <f>CHAR(10)&amp;Textbausteine!$D$35</f>
        <v xml:space="preserve">
XXX XXX</v>
      </c>
      <c r="BA18" s="26" t="str">
        <f>CHAR(10)&amp;Textbausteine!$D$36</f>
        <v xml:space="preserve">
(Fachlehrer XXX)</v>
      </c>
      <c r="BB18" s="26"/>
      <c r="BD18" s="20" t="str">
        <f>IF(V18&lt;&gt;"",Textbausteine!$D$2&amp;" "&amp;D18&amp;" am "&amp;TEXT($C$4,"TTTT")&amp;", den "&amp;DAY($C$4)&amp;". "&amp;TEXT($C$4,"MMMM")&amp;" "&amp;Textbausteine!$F$2,"")</f>
        <v/>
      </c>
      <c r="BE18" s="20" t="str">
        <f t="shared" si="3"/>
        <v/>
      </c>
      <c r="BF18" s="18" t="str">
        <f>IF(V18&lt;&gt;"",Tabelle1[[#This Row],[Mail_m]],"")</f>
        <v/>
      </c>
      <c r="BG18" s="18" t="str">
        <f>IF(V18&lt;&gt;"",Tabelle1[[#This Row],[Mail_v]],"")</f>
        <v/>
      </c>
    </row>
    <row r="19" spans="1:59" ht="18.75" customHeight="1" x14ac:dyDescent="0.25">
      <c r="A19" s="17">
        <v>12</v>
      </c>
      <c r="B19" s="52"/>
      <c r="C19" s="11" t="str">
        <f>MID(Kontaktdaten!C19,1,200)</f>
        <v>name_kind_12</v>
      </c>
      <c r="D19" s="11" t="str">
        <f>MID(Kontaktdaten!D19,1,200)</f>
        <v>vor_kind_12</v>
      </c>
      <c r="E19" s="1"/>
      <c r="F19" s="1">
        <f t="shared" si="0"/>
        <v>0</v>
      </c>
      <c r="G19" s="1"/>
      <c r="H19" s="1"/>
      <c r="I19" s="1"/>
      <c r="J19" s="1"/>
      <c r="K19" s="1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21"/>
      <c r="Z19" s="26">
        <f t="shared" si="1"/>
        <v>0</v>
      </c>
      <c r="AA19" s="26">
        <f t="shared" si="2"/>
        <v>0</v>
      </c>
      <c r="AB19" s="30"/>
      <c r="AC19" s="26" t="str">
        <f>IF(Kontaktdaten!K19&lt;&gt;"",Textbausteine!$D$4&amp;Kontaktdaten!K19&amp;", "&amp;CHAR(10),"")</f>
        <v xml:space="preserve">Sehr geehrte Frau name_mutter_12, 
</v>
      </c>
      <c r="AD19" s="26" t="str">
        <f>IF(Kontaktdaten!R19&lt;&gt;"",Textbausteine!$D$5&amp;Kontaktdaten!R19&amp;", "&amp;CHAR(10),"")</f>
        <v xml:space="preserve">Sehr geehrter Herr name_vater_12, 
</v>
      </c>
      <c r="AE19" s="27" t="str">
        <f>CHAR(10)&amp;Textbausteine!$D$7&amp;" "&amp;D19&amp;" am "&amp;TEXT($C$4,"TTTT")&amp;", den "&amp;DAY($C$4)&amp;". "&amp;TEXT($C$4,"MMMM")&amp;" "&amp;Textbausteine!$F$7</f>
        <v xml:space="preserve">
gerne möchte ich Sie über das Verhalten von vor_kind_12 am Samstag, den 0. Januar im XXXunterricht in Kenntnis setzen.</v>
      </c>
      <c r="AF19" s="26" t="str">
        <f>IF(Z19&gt;0,CHAR(10)&amp;CHAR(10)&amp;Textbausteine!$D$9&amp;D19&amp;CHAR(10),"")</f>
        <v/>
      </c>
      <c r="AG19" s="26" t="str">
        <f>IF(E19&gt;0,CHAR(10)&amp;"- "&amp;E19&amp;" "&amp;Textbausteine!$D$11,"")</f>
        <v/>
      </c>
      <c r="AH19" s="26" t="str">
        <f>IF(G19=1,CHAR(10)&amp;"- "&amp;Textbausteine!$D$12, IF(G19=2,CHAR(10)&amp;"- "&amp;Textbausteine!$F$12, IF(G19=3,CHAR(10)&amp;"- "&amp;Textbausteine!$H$12,"")))</f>
        <v/>
      </c>
      <c r="AI19" s="26" t="str">
        <f>IF(H19=1,CHAR(10)&amp;"- "&amp;Textbausteine!$D$13, IF(H19=2,CHAR(10)&amp;"- "&amp;Textbausteine!$F$13, IF(H19=3,CHAR(10)&amp;"- "&amp;Textbausteine!$H$13,"")))</f>
        <v/>
      </c>
      <c r="AJ19" s="26" t="str">
        <f>IF(I19=1,CHAR(10)&amp;"- "&amp;Textbausteine!$D$14, IF(I19=2,CHAR(10)&amp;"- "&amp;Textbausteine!$F$14, IF(I19=3,CHAR(10)&amp;"- "&amp;Textbausteine!$H$14,"")))</f>
        <v/>
      </c>
      <c r="AK19" s="26" t="str">
        <f>IF(J19=1,CHAR(10)&amp;"- "&amp;Textbausteine!$D$15, "")</f>
        <v/>
      </c>
      <c r="AL19" s="26" t="str">
        <f>IF(K19=1,CHAR(10)&amp;"- "&amp;Textbausteine!$D$16, "")</f>
        <v/>
      </c>
      <c r="AM19" s="26" t="str">
        <f>IF(L19=1,CHAR(10)&amp;"- "&amp;Textbausteine!$D$17, "")</f>
        <v/>
      </c>
      <c r="AN19" s="26" t="str">
        <f>IF(AA19&gt;0,CHAR(10)&amp;CHAR(10)&amp;Textbausteine!$D$20&amp;" "&amp;D19&amp;CHAR(10),"")</f>
        <v/>
      </c>
      <c r="AO19" s="26" t="str">
        <f>IF(M19=1,CHAR(10)&amp;"- "&amp;Textbausteine!$D$22, "")</f>
        <v/>
      </c>
      <c r="AP19" s="26" t="str">
        <f>IF(N19=1,CHAR(10)&amp;"- "&amp;Textbausteine!$D$23, "")</f>
        <v/>
      </c>
      <c r="AQ19" s="26" t="str">
        <f>IF(O19=1,CHAR(10)&amp;"- "&amp;Textbausteine!$D$24, IF(O19=2,CHAR(10)&amp;"- "&amp;Textbausteine!$F$24, IF(O19=3,CHAR(10)&amp;"- "&amp;Textbausteine!$H$24,"")))</f>
        <v/>
      </c>
      <c r="AR19" s="26" t="str">
        <f>IF(P19=1,CHAR(10)&amp;"- "&amp;Textbausteine!$D$25, IF(P19=2,CHAR(10)&amp;"- "&amp;Textbausteine!$F$25, IF(P19=3,CHAR(10)&amp;"- "&amp;Textbausteine!$H$25,"")))</f>
        <v/>
      </c>
      <c r="AS19" s="26" t="str">
        <f>IF(Q19=1,CHAR(10)&amp;"- "&amp;Textbausteine!$D$26, "")</f>
        <v/>
      </c>
      <c r="AT19" s="26" t="str">
        <f>IF(R19=1,CHAR(10)&amp;"- "&amp;Textbausteine!$D$27, IF(R19=2,CHAR(10)&amp;"- "&amp;Textbausteine!$F$27, IF(R19=3,CHAR(10)&amp;"- "&amp;Textbausteine!$H$27,"")))</f>
        <v/>
      </c>
      <c r="AU19" s="26" t="str">
        <f>IF(S19=1,CHAR(10)&amp;"- "&amp;Textbausteine!$D$28, IF(S19=2,CHAR(10)&amp;"- "&amp;Textbausteine!$F$28, IF(S19=3,CHAR(10)&amp;"- "&amp;Textbausteine!$H$28,"")))</f>
        <v/>
      </c>
      <c r="AV19" s="26" t="str">
        <f>IF(T19=1,CHAR(10)&amp;"- "&amp;Textbausteine!$D$29, IF(T19=2,CHAR(10)&amp;"- "&amp;Textbausteine!$F$29, IF(T19=3,CHAR(10)&amp;"- "&amp;Textbausteine!$H$29,"")))</f>
        <v/>
      </c>
      <c r="AW19" s="26" t="str">
        <f>IF(U19=1,CHAR(10)&amp;"- "&amp;Textbausteine!$D$30, IF(U19=2,CHAR(10)&amp;"- "&amp;Textbausteine!$F$30, IF(U19=3,CHAR(10)&amp;"- "&amp;Textbausteine!$H$30,"")))</f>
        <v/>
      </c>
      <c r="AX19" s="26" t="str">
        <f>CHAR(10)&amp;CHAR(10)&amp;Textbausteine!$D$32</f>
        <v xml:space="preserve">
Es wäre nett, wenn Sie mir den Erhalt dieser Mail bestätigen könnten.</v>
      </c>
      <c r="AY19" s="26" t="str">
        <f>CHAR(10)&amp;CHAR(10)&amp;Textbausteine!$D$34</f>
        <v xml:space="preserve">
Mit freundlichen Grüßen</v>
      </c>
      <c r="AZ19" s="26" t="str">
        <f>CHAR(10)&amp;Textbausteine!$D$35</f>
        <v xml:space="preserve">
XXX XXX</v>
      </c>
      <c r="BA19" s="26" t="str">
        <f>CHAR(10)&amp;Textbausteine!$D$36</f>
        <v xml:space="preserve">
(Fachlehrer XXX)</v>
      </c>
      <c r="BB19" s="26"/>
      <c r="BD19" s="20" t="str">
        <f>IF(V19&lt;&gt;"",Textbausteine!$D$2&amp;" "&amp;D19&amp;" am "&amp;TEXT($C$4,"TTTT")&amp;", den "&amp;DAY($C$4)&amp;". "&amp;TEXT($C$4,"MMMM")&amp;" "&amp;Textbausteine!$F$2,"")</f>
        <v/>
      </c>
      <c r="BE19" s="20" t="str">
        <f t="shared" si="3"/>
        <v/>
      </c>
      <c r="BF19" s="18" t="str">
        <f>IF(V19&lt;&gt;"",Tabelle1[[#This Row],[Mail_m]],"")</f>
        <v/>
      </c>
      <c r="BG19" s="18" t="str">
        <f>IF(V19&lt;&gt;"",Tabelle1[[#This Row],[Mail_v]],"")</f>
        <v/>
      </c>
    </row>
    <row r="20" spans="1:59" ht="18.75" customHeight="1" x14ac:dyDescent="0.25">
      <c r="A20" s="17">
        <v>13</v>
      </c>
      <c r="B20" s="52"/>
      <c r="C20" s="11" t="str">
        <f>MID(Kontaktdaten!C20,1,200)</f>
        <v>name_kind_13</v>
      </c>
      <c r="D20" s="11" t="str">
        <f>MID(Kontaktdaten!D20,1,200)</f>
        <v>vor_kind_13</v>
      </c>
      <c r="E20" s="1"/>
      <c r="F20" s="1">
        <f t="shared" si="0"/>
        <v>0</v>
      </c>
      <c r="G20" s="1"/>
      <c r="H20" s="1"/>
      <c r="I20" s="1"/>
      <c r="J20" s="1"/>
      <c r="K20" s="1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21"/>
      <c r="Z20" s="26">
        <f t="shared" si="1"/>
        <v>0</v>
      </c>
      <c r="AA20" s="26">
        <f t="shared" si="2"/>
        <v>0</v>
      </c>
      <c r="AB20" s="30"/>
      <c r="AC20" s="26" t="str">
        <f>IF(Kontaktdaten!K20&lt;&gt;"",Textbausteine!$D$4&amp;Kontaktdaten!K20&amp;", "&amp;CHAR(10),"")</f>
        <v xml:space="preserve">Sehr geehrte Frau name_mutter_13, 
</v>
      </c>
      <c r="AD20" s="26" t="str">
        <f>IF(Kontaktdaten!R20&lt;&gt;"",Textbausteine!$D$5&amp;Kontaktdaten!R20&amp;", "&amp;CHAR(10),"")</f>
        <v xml:space="preserve">Sehr geehrter Herr name_vater_13, 
</v>
      </c>
      <c r="AE20" s="27" t="str">
        <f>CHAR(10)&amp;Textbausteine!$D$7&amp;" "&amp;D20&amp;" am "&amp;TEXT($C$4,"TTTT")&amp;", den "&amp;DAY($C$4)&amp;". "&amp;TEXT($C$4,"MMMM")&amp;" "&amp;Textbausteine!$F$7</f>
        <v xml:space="preserve">
gerne möchte ich Sie über das Verhalten von vor_kind_13 am Samstag, den 0. Januar im XXXunterricht in Kenntnis setzen.</v>
      </c>
      <c r="AF20" s="26" t="str">
        <f>IF(Z20&gt;0,CHAR(10)&amp;CHAR(10)&amp;Textbausteine!$D$9&amp;D20&amp;CHAR(10),"")</f>
        <v/>
      </c>
      <c r="AG20" s="26" t="str">
        <f>IF(E20&gt;0,CHAR(10)&amp;"- "&amp;E20&amp;" "&amp;Textbausteine!$D$11,"")</f>
        <v/>
      </c>
      <c r="AH20" s="26" t="str">
        <f>IF(G20=1,CHAR(10)&amp;"- "&amp;Textbausteine!$D$12, IF(G20=2,CHAR(10)&amp;"- "&amp;Textbausteine!$F$12, IF(G20=3,CHAR(10)&amp;"- "&amp;Textbausteine!$H$12,"")))</f>
        <v/>
      </c>
      <c r="AI20" s="26" t="str">
        <f>IF(H20=1,CHAR(10)&amp;"- "&amp;Textbausteine!$D$13, IF(H20=2,CHAR(10)&amp;"- "&amp;Textbausteine!$F$13, IF(H20=3,CHAR(10)&amp;"- "&amp;Textbausteine!$H$13,"")))</f>
        <v/>
      </c>
      <c r="AJ20" s="26" t="str">
        <f>IF(I20=1,CHAR(10)&amp;"- "&amp;Textbausteine!$D$14, IF(I20=2,CHAR(10)&amp;"- "&amp;Textbausteine!$F$14, IF(I20=3,CHAR(10)&amp;"- "&amp;Textbausteine!$H$14,"")))</f>
        <v/>
      </c>
      <c r="AK20" s="26" t="str">
        <f>IF(J20=1,CHAR(10)&amp;"- "&amp;Textbausteine!$D$15, "")</f>
        <v/>
      </c>
      <c r="AL20" s="26" t="str">
        <f>IF(K20=1,CHAR(10)&amp;"- "&amp;Textbausteine!$D$16, "")</f>
        <v/>
      </c>
      <c r="AM20" s="26" t="str">
        <f>IF(L20=1,CHAR(10)&amp;"- "&amp;Textbausteine!$D$17, "")</f>
        <v/>
      </c>
      <c r="AN20" s="26" t="str">
        <f>IF(AA20&gt;0,CHAR(10)&amp;CHAR(10)&amp;Textbausteine!$D$20&amp;" "&amp;D20&amp;CHAR(10),"")</f>
        <v/>
      </c>
      <c r="AO20" s="26" t="str">
        <f>IF(M20=1,CHAR(10)&amp;"- "&amp;Textbausteine!$D$22, "")</f>
        <v/>
      </c>
      <c r="AP20" s="26" t="str">
        <f>IF(N20=1,CHAR(10)&amp;"- "&amp;Textbausteine!$D$23, "")</f>
        <v/>
      </c>
      <c r="AQ20" s="26" t="str">
        <f>IF(O20=1,CHAR(10)&amp;"- "&amp;Textbausteine!$D$24, IF(O20=2,CHAR(10)&amp;"- "&amp;Textbausteine!$F$24, IF(O20=3,CHAR(10)&amp;"- "&amp;Textbausteine!$H$24,"")))</f>
        <v/>
      </c>
      <c r="AR20" s="26" t="str">
        <f>IF(P20=1,CHAR(10)&amp;"- "&amp;Textbausteine!$D$25, IF(P20=2,CHAR(10)&amp;"- "&amp;Textbausteine!$F$25, IF(P20=3,CHAR(10)&amp;"- "&amp;Textbausteine!$H$25,"")))</f>
        <v/>
      </c>
      <c r="AS20" s="26" t="str">
        <f>IF(Q20=1,CHAR(10)&amp;"- "&amp;Textbausteine!$D$26, "")</f>
        <v/>
      </c>
      <c r="AT20" s="26" t="str">
        <f>IF(R20=1,CHAR(10)&amp;"- "&amp;Textbausteine!$D$27, IF(R20=2,CHAR(10)&amp;"- "&amp;Textbausteine!$F$27, IF(R20=3,CHAR(10)&amp;"- "&amp;Textbausteine!$H$27,"")))</f>
        <v/>
      </c>
      <c r="AU20" s="26" t="str">
        <f>IF(S20=1,CHAR(10)&amp;"- "&amp;Textbausteine!$D$28, IF(S20=2,CHAR(10)&amp;"- "&amp;Textbausteine!$F$28, IF(S20=3,CHAR(10)&amp;"- "&amp;Textbausteine!$H$28,"")))</f>
        <v/>
      </c>
      <c r="AV20" s="26" t="str">
        <f>IF(T20=1,CHAR(10)&amp;"- "&amp;Textbausteine!$D$29, IF(T20=2,CHAR(10)&amp;"- "&amp;Textbausteine!$F$29, IF(T20=3,CHAR(10)&amp;"- "&amp;Textbausteine!$H$29,"")))</f>
        <v/>
      </c>
      <c r="AW20" s="26" t="str">
        <f>IF(U20=1,CHAR(10)&amp;"- "&amp;Textbausteine!$D$30, IF(U20=2,CHAR(10)&amp;"- "&amp;Textbausteine!$F$30, IF(U20=3,CHAR(10)&amp;"- "&amp;Textbausteine!$H$30,"")))</f>
        <v/>
      </c>
      <c r="AX20" s="26" t="str">
        <f>CHAR(10)&amp;CHAR(10)&amp;Textbausteine!$D$32</f>
        <v xml:space="preserve">
Es wäre nett, wenn Sie mir den Erhalt dieser Mail bestätigen könnten.</v>
      </c>
      <c r="AY20" s="26" t="str">
        <f>CHAR(10)&amp;CHAR(10)&amp;Textbausteine!$D$34</f>
        <v xml:space="preserve">
Mit freundlichen Grüßen</v>
      </c>
      <c r="AZ20" s="26" t="str">
        <f>CHAR(10)&amp;Textbausteine!$D$35</f>
        <v xml:space="preserve">
XXX XXX</v>
      </c>
      <c r="BA20" s="26" t="str">
        <f>CHAR(10)&amp;Textbausteine!$D$36</f>
        <v xml:space="preserve">
(Fachlehrer XXX)</v>
      </c>
      <c r="BB20" s="26"/>
      <c r="BD20" s="20" t="str">
        <f>IF(V20&lt;&gt;"",Textbausteine!$D$2&amp;" "&amp;D20&amp;" am "&amp;TEXT($C$4,"TTTT")&amp;", den "&amp;DAY($C$4)&amp;". "&amp;TEXT($C$4,"MMMM")&amp;" "&amp;Textbausteine!$F$2,"")</f>
        <v/>
      </c>
      <c r="BE20" s="20" t="str">
        <f t="shared" si="3"/>
        <v/>
      </c>
      <c r="BF20" s="18" t="str">
        <f>IF(V20&lt;&gt;"",Tabelle1[[#This Row],[Mail_m]],"")</f>
        <v/>
      </c>
      <c r="BG20" s="18" t="str">
        <f>IF(V20&lt;&gt;"",Tabelle1[[#This Row],[Mail_v]],"")</f>
        <v/>
      </c>
    </row>
    <row r="21" spans="1:59" ht="18.75" customHeight="1" x14ac:dyDescent="0.25">
      <c r="A21" s="17">
        <v>14</v>
      </c>
      <c r="B21" s="52"/>
      <c r="C21" s="11" t="str">
        <f>MID(Kontaktdaten!C21,1,200)</f>
        <v>name_kind_14</v>
      </c>
      <c r="D21" s="11" t="str">
        <f>MID(Kontaktdaten!D21,1,200)</f>
        <v>vor_kind_14</v>
      </c>
      <c r="E21" s="1"/>
      <c r="F21" s="1">
        <f t="shared" si="0"/>
        <v>0</v>
      </c>
      <c r="G21" s="1"/>
      <c r="H21" s="1"/>
      <c r="I21" s="1"/>
      <c r="J21" s="1"/>
      <c r="K21" s="1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21"/>
      <c r="Z21" s="26">
        <f t="shared" si="1"/>
        <v>0</v>
      </c>
      <c r="AA21" s="26">
        <f t="shared" si="2"/>
        <v>0</v>
      </c>
      <c r="AB21" s="30"/>
      <c r="AC21" s="26" t="str">
        <f>IF(Kontaktdaten!K21&lt;&gt;"",Textbausteine!$D$4&amp;Kontaktdaten!K21&amp;", "&amp;CHAR(10),"")</f>
        <v xml:space="preserve">Sehr geehrte Frau name_mutter_14, 
</v>
      </c>
      <c r="AD21" s="26" t="str">
        <f>IF(Kontaktdaten!R21&lt;&gt;"",Textbausteine!$D$5&amp;Kontaktdaten!R21&amp;", "&amp;CHAR(10),"")</f>
        <v xml:space="preserve">Sehr geehrter Herr name_vater_14, 
</v>
      </c>
      <c r="AE21" s="27" t="str">
        <f>CHAR(10)&amp;Textbausteine!$D$7&amp;" "&amp;D21&amp;" am "&amp;TEXT($C$4,"TTTT")&amp;", den "&amp;DAY($C$4)&amp;". "&amp;TEXT($C$4,"MMMM")&amp;" "&amp;Textbausteine!$F$7</f>
        <v xml:space="preserve">
gerne möchte ich Sie über das Verhalten von vor_kind_14 am Samstag, den 0. Januar im XXXunterricht in Kenntnis setzen.</v>
      </c>
      <c r="AF21" s="26" t="str">
        <f>IF(Z21&gt;0,CHAR(10)&amp;CHAR(10)&amp;Textbausteine!$D$9&amp;D21&amp;CHAR(10),"")</f>
        <v/>
      </c>
      <c r="AG21" s="26" t="str">
        <f>IF(E21&gt;0,CHAR(10)&amp;"- "&amp;E21&amp;" "&amp;Textbausteine!$D$11,"")</f>
        <v/>
      </c>
      <c r="AH21" s="26" t="str">
        <f>IF(G21=1,CHAR(10)&amp;"- "&amp;Textbausteine!$D$12, IF(G21=2,CHAR(10)&amp;"- "&amp;Textbausteine!$F$12, IF(G21=3,CHAR(10)&amp;"- "&amp;Textbausteine!$H$12,"")))</f>
        <v/>
      </c>
      <c r="AI21" s="26" t="str">
        <f>IF(H21=1,CHAR(10)&amp;"- "&amp;Textbausteine!$D$13, IF(H21=2,CHAR(10)&amp;"- "&amp;Textbausteine!$F$13, IF(H21=3,CHAR(10)&amp;"- "&amp;Textbausteine!$H$13,"")))</f>
        <v/>
      </c>
      <c r="AJ21" s="26" t="str">
        <f>IF(I21=1,CHAR(10)&amp;"- "&amp;Textbausteine!$D$14, IF(I21=2,CHAR(10)&amp;"- "&amp;Textbausteine!$F$14, IF(I21=3,CHAR(10)&amp;"- "&amp;Textbausteine!$H$14,"")))</f>
        <v/>
      </c>
      <c r="AK21" s="26" t="str">
        <f>IF(J21=1,CHAR(10)&amp;"- "&amp;Textbausteine!$D$15, "")</f>
        <v/>
      </c>
      <c r="AL21" s="26" t="str">
        <f>IF(K21=1,CHAR(10)&amp;"- "&amp;Textbausteine!$D$16, "")</f>
        <v/>
      </c>
      <c r="AM21" s="26" t="str">
        <f>IF(L21=1,CHAR(10)&amp;"- "&amp;Textbausteine!$D$17, "")</f>
        <v/>
      </c>
      <c r="AN21" s="26" t="str">
        <f>IF(AA21&gt;0,CHAR(10)&amp;CHAR(10)&amp;Textbausteine!$D$20&amp;" "&amp;D21&amp;CHAR(10),"")</f>
        <v/>
      </c>
      <c r="AO21" s="26" t="str">
        <f>IF(M21=1,CHAR(10)&amp;"- "&amp;Textbausteine!$D$22, "")</f>
        <v/>
      </c>
      <c r="AP21" s="26" t="str">
        <f>IF(N21=1,CHAR(10)&amp;"- "&amp;Textbausteine!$D$23, "")</f>
        <v/>
      </c>
      <c r="AQ21" s="26" t="str">
        <f>IF(O21=1,CHAR(10)&amp;"- "&amp;Textbausteine!$D$24, IF(O21=2,CHAR(10)&amp;"- "&amp;Textbausteine!$F$24, IF(O21=3,CHAR(10)&amp;"- "&amp;Textbausteine!$H$24,"")))</f>
        <v/>
      </c>
      <c r="AR21" s="26" t="str">
        <f>IF(P21=1,CHAR(10)&amp;"- "&amp;Textbausteine!$D$25, IF(P21=2,CHAR(10)&amp;"- "&amp;Textbausteine!$F$25, IF(P21=3,CHAR(10)&amp;"- "&amp;Textbausteine!$H$25,"")))</f>
        <v/>
      </c>
      <c r="AS21" s="26" t="str">
        <f>IF(Q21=1,CHAR(10)&amp;"- "&amp;Textbausteine!$D$26, "")</f>
        <v/>
      </c>
      <c r="AT21" s="26" t="str">
        <f>IF(R21=1,CHAR(10)&amp;"- "&amp;Textbausteine!$D$27, IF(R21=2,CHAR(10)&amp;"- "&amp;Textbausteine!$F$27, IF(R21=3,CHAR(10)&amp;"- "&amp;Textbausteine!$H$27,"")))</f>
        <v/>
      </c>
      <c r="AU21" s="26" t="str">
        <f>IF(S21=1,CHAR(10)&amp;"- "&amp;Textbausteine!$D$28, IF(S21=2,CHAR(10)&amp;"- "&amp;Textbausteine!$F$28, IF(S21=3,CHAR(10)&amp;"- "&amp;Textbausteine!$H$28,"")))</f>
        <v/>
      </c>
      <c r="AV21" s="26" t="str">
        <f>IF(T21=1,CHAR(10)&amp;"- "&amp;Textbausteine!$D$29, IF(T21=2,CHAR(10)&amp;"- "&amp;Textbausteine!$F$29, IF(T21=3,CHAR(10)&amp;"- "&amp;Textbausteine!$H$29,"")))</f>
        <v/>
      </c>
      <c r="AW21" s="26" t="str">
        <f>IF(U21=1,CHAR(10)&amp;"- "&amp;Textbausteine!$D$30, IF(U21=2,CHAR(10)&amp;"- "&amp;Textbausteine!$F$30, IF(U21=3,CHAR(10)&amp;"- "&amp;Textbausteine!$H$30,"")))</f>
        <v/>
      </c>
      <c r="AX21" s="26" t="str">
        <f>CHAR(10)&amp;CHAR(10)&amp;Textbausteine!$D$32</f>
        <v xml:space="preserve">
Es wäre nett, wenn Sie mir den Erhalt dieser Mail bestätigen könnten.</v>
      </c>
      <c r="AY21" s="26" t="str">
        <f>CHAR(10)&amp;CHAR(10)&amp;Textbausteine!$D$34</f>
        <v xml:space="preserve">
Mit freundlichen Grüßen</v>
      </c>
      <c r="AZ21" s="26" t="str">
        <f>CHAR(10)&amp;Textbausteine!$D$35</f>
        <v xml:space="preserve">
XXX XXX</v>
      </c>
      <c r="BA21" s="26" t="str">
        <f>CHAR(10)&amp;Textbausteine!$D$36</f>
        <v xml:space="preserve">
(Fachlehrer XXX)</v>
      </c>
      <c r="BB21" s="26"/>
      <c r="BD21" s="20" t="str">
        <f>IF(V21&lt;&gt;"",Textbausteine!$D$2&amp;" "&amp;D21&amp;" am "&amp;TEXT($C$4,"TTTT")&amp;", den "&amp;DAY($C$4)&amp;". "&amp;TEXT($C$4,"MMMM")&amp;" "&amp;Textbausteine!$F$2,"")</f>
        <v/>
      </c>
      <c r="BE21" s="20" t="str">
        <f t="shared" si="3"/>
        <v/>
      </c>
      <c r="BF21" s="18" t="str">
        <f>IF(V21&lt;&gt;"",Tabelle1[[#This Row],[Mail_m]],"")</f>
        <v/>
      </c>
      <c r="BG21" s="18" t="str">
        <f>IF(V21&lt;&gt;"",Tabelle1[[#This Row],[Mail_v]],"")</f>
        <v/>
      </c>
    </row>
    <row r="22" spans="1:59" ht="18.75" customHeight="1" x14ac:dyDescent="0.25">
      <c r="A22" s="17">
        <v>15</v>
      </c>
      <c r="B22" s="52"/>
      <c r="C22" s="11" t="str">
        <f>MID(Kontaktdaten!C22,1,200)</f>
        <v>name_kind_15</v>
      </c>
      <c r="D22" s="11" t="str">
        <f>MID(Kontaktdaten!D22,1,200)</f>
        <v>vor_kind_15</v>
      </c>
      <c r="E22" s="1"/>
      <c r="F22" s="1">
        <f t="shared" si="0"/>
        <v>0</v>
      </c>
      <c r="G22" s="1"/>
      <c r="H22" s="1"/>
      <c r="I22" s="1"/>
      <c r="J22" s="1"/>
      <c r="K22" s="1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21"/>
      <c r="Z22" s="26">
        <f t="shared" si="1"/>
        <v>0</v>
      </c>
      <c r="AA22" s="26">
        <f t="shared" si="2"/>
        <v>0</v>
      </c>
      <c r="AB22" s="30"/>
      <c r="AC22" s="26" t="str">
        <f>IF(Kontaktdaten!K22&lt;&gt;"",Textbausteine!$D$4&amp;Kontaktdaten!K22&amp;", "&amp;CHAR(10),"")</f>
        <v xml:space="preserve">Sehr geehrte Frau name_mutter_15, 
</v>
      </c>
      <c r="AD22" s="26" t="str">
        <f>IF(Kontaktdaten!R22&lt;&gt;"",Textbausteine!$D$5&amp;Kontaktdaten!R22&amp;", "&amp;CHAR(10),"")</f>
        <v xml:space="preserve">Sehr geehrter Herr name_vater_15, 
</v>
      </c>
      <c r="AE22" s="27" t="str">
        <f>CHAR(10)&amp;Textbausteine!$D$7&amp;" "&amp;D22&amp;" am "&amp;TEXT($C$4,"TTTT")&amp;", den "&amp;DAY($C$4)&amp;". "&amp;TEXT($C$4,"MMMM")&amp;" "&amp;Textbausteine!$F$7</f>
        <v xml:space="preserve">
gerne möchte ich Sie über das Verhalten von vor_kind_15 am Samstag, den 0. Januar im XXXunterricht in Kenntnis setzen.</v>
      </c>
      <c r="AF22" s="26" t="str">
        <f>IF(Z22&gt;0,CHAR(10)&amp;CHAR(10)&amp;Textbausteine!$D$9&amp;D22&amp;CHAR(10),"")</f>
        <v/>
      </c>
      <c r="AG22" s="26" t="str">
        <f>IF(E22&gt;0,CHAR(10)&amp;"- "&amp;E22&amp;" "&amp;Textbausteine!$D$11,"")</f>
        <v/>
      </c>
      <c r="AH22" s="26" t="str">
        <f>IF(G22=1,CHAR(10)&amp;"- "&amp;Textbausteine!$D$12, IF(G22=2,CHAR(10)&amp;"- "&amp;Textbausteine!$F$12, IF(G22=3,CHAR(10)&amp;"- "&amp;Textbausteine!$H$12,"")))</f>
        <v/>
      </c>
      <c r="AI22" s="26" t="str">
        <f>IF(H22=1,CHAR(10)&amp;"- "&amp;Textbausteine!$D$13, IF(H22=2,CHAR(10)&amp;"- "&amp;Textbausteine!$F$13, IF(H22=3,CHAR(10)&amp;"- "&amp;Textbausteine!$H$13,"")))</f>
        <v/>
      </c>
      <c r="AJ22" s="26" t="str">
        <f>IF(I22=1,CHAR(10)&amp;"- "&amp;Textbausteine!$D$14, IF(I22=2,CHAR(10)&amp;"- "&amp;Textbausteine!$F$14, IF(I22=3,CHAR(10)&amp;"- "&amp;Textbausteine!$H$14,"")))</f>
        <v/>
      </c>
      <c r="AK22" s="26" t="str">
        <f>IF(J22=1,CHAR(10)&amp;"- "&amp;Textbausteine!$D$15, "")</f>
        <v/>
      </c>
      <c r="AL22" s="26" t="str">
        <f>IF(K22=1,CHAR(10)&amp;"- "&amp;Textbausteine!$D$16, "")</f>
        <v/>
      </c>
      <c r="AM22" s="26" t="str">
        <f>IF(L22=1,CHAR(10)&amp;"- "&amp;Textbausteine!$D$17, "")</f>
        <v/>
      </c>
      <c r="AN22" s="26" t="str">
        <f>IF(AA22&gt;0,CHAR(10)&amp;CHAR(10)&amp;Textbausteine!$D$20&amp;" "&amp;D22&amp;CHAR(10),"")</f>
        <v/>
      </c>
      <c r="AO22" s="26" t="str">
        <f>IF(M22=1,CHAR(10)&amp;"- "&amp;Textbausteine!$D$22, "")</f>
        <v/>
      </c>
      <c r="AP22" s="26" t="str">
        <f>IF(N22=1,CHAR(10)&amp;"- "&amp;Textbausteine!$D$23, "")</f>
        <v/>
      </c>
      <c r="AQ22" s="26" t="str">
        <f>IF(O22=1,CHAR(10)&amp;"- "&amp;Textbausteine!$D$24, IF(O22=2,CHAR(10)&amp;"- "&amp;Textbausteine!$F$24, IF(O22=3,CHAR(10)&amp;"- "&amp;Textbausteine!$H$24,"")))</f>
        <v/>
      </c>
      <c r="AR22" s="26" t="str">
        <f>IF(P22=1,CHAR(10)&amp;"- "&amp;Textbausteine!$D$25, IF(P22=2,CHAR(10)&amp;"- "&amp;Textbausteine!$F$25, IF(P22=3,CHAR(10)&amp;"- "&amp;Textbausteine!$H$25,"")))</f>
        <v/>
      </c>
      <c r="AS22" s="26" t="str">
        <f>IF(Q22=1,CHAR(10)&amp;"- "&amp;Textbausteine!$D$26, "")</f>
        <v/>
      </c>
      <c r="AT22" s="26" t="str">
        <f>IF(R22=1,CHAR(10)&amp;"- "&amp;Textbausteine!$D$27, IF(R22=2,CHAR(10)&amp;"- "&amp;Textbausteine!$F$27, IF(R22=3,CHAR(10)&amp;"- "&amp;Textbausteine!$H$27,"")))</f>
        <v/>
      </c>
      <c r="AU22" s="26" t="str">
        <f>IF(S22=1,CHAR(10)&amp;"- "&amp;Textbausteine!$D$28, IF(S22=2,CHAR(10)&amp;"- "&amp;Textbausteine!$F$28, IF(S22=3,CHAR(10)&amp;"- "&amp;Textbausteine!$H$28,"")))</f>
        <v/>
      </c>
      <c r="AV22" s="26" t="str">
        <f>IF(T22=1,CHAR(10)&amp;"- "&amp;Textbausteine!$D$29, IF(T22=2,CHAR(10)&amp;"- "&amp;Textbausteine!$F$29, IF(T22=3,CHAR(10)&amp;"- "&amp;Textbausteine!$H$29,"")))</f>
        <v/>
      </c>
      <c r="AW22" s="26" t="str">
        <f>IF(U22=1,CHAR(10)&amp;"- "&amp;Textbausteine!$D$30, IF(U22=2,CHAR(10)&amp;"- "&amp;Textbausteine!$F$30, IF(U22=3,CHAR(10)&amp;"- "&amp;Textbausteine!$H$30,"")))</f>
        <v/>
      </c>
      <c r="AX22" s="26" t="str">
        <f>CHAR(10)&amp;CHAR(10)&amp;Textbausteine!$D$32</f>
        <v xml:space="preserve">
Es wäre nett, wenn Sie mir den Erhalt dieser Mail bestätigen könnten.</v>
      </c>
      <c r="AY22" s="26" t="str">
        <f>CHAR(10)&amp;CHAR(10)&amp;Textbausteine!$D$34</f>
        <v xml:space="preserve">
Mit freundlichen Grüßen</v>
      </c>
      <c r="AZ22" s="26" t="str">
        <f>CHAR(10)&amp;Textbausteine!$D$35</f>
        <v xml:space="preserve">
XXX XXX</v>
      </c>
      <c r="BA22" s="26" t="str">
        <f>CHAR(10)&amp;Textbausteine!$D$36</f>
        <v xml:space="preserve">
(Fachlehrer XXX)</v>
      </c>
      <c r="BB22" s="26"/>
      <c r="BD22" s="20" t="str">
        <f>IF(V22&lt;&gt;"",Textbausteine!$D$2&amp;" "&amp;D22&amp;" am "&amp;TEXT($C$4,"TTTT")&amp;", den "&amp;DAY($C$4)&amp;". "&amp;TEXT($C$4,"MMMM")&amp;" "&amp;Textbausteine!$F$2,"")</f>
        <v/>
      </c>
      <c r="BE22" s="20" t="str">
        <f t="shared" si="3"/>
        <v/>
      </c>
      <c r="BF22" s="18" t="str">
        <f>IF(V22&lt;&gt;"",Tabelle1[[#This Row],[Mail_m]],"")</f>
        <v/>
      </c>
      <c r="BG22" s="18" t="str">
        <f>IF(V22&lt;&gt;"",Tabelle1[[#This Row],[Mail_v]],"")</f>
        <v/>
      </c>
    </row>
    <row r="23" spans="1:59" ht="18.75" customHeight="1" x14ac:dyDescent="0.25">
      <c r="A23" s="17">
        <v>16</v>
      </c>
      <c r="B23" s="52"/>
      <c r="C23" s="11" t="str">
        <f>MID(Kontaktdaten!C23,1,200)</f>
        <v>name_kind_16</v>
      </c>
      <c r="D23" s="11" t="str">
        <f>MID(Kontaktdaten!D23,1,200)</f>
        <v>vor_kind_16</v>
      </c>
      <c r="E23" s="1"/>
      <c r="F23" s="1">
        <f t="shared" si="0"/>
        <v>0</v>
      </c>
      <c r="G23" s="1"/>
      <c r="H23" s="1"/>
      <c r="I23" s="1"/>
      <c r="J23" s="1"/>
      <c r="K23" s="1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21"/>
      <c r="Z23" s="26">
        <f t="shared" si="1"/>
        <v>0</v>
      </c>
      <c r="AA23" s="26">
        <f t="shared" si="2"/>
        <v>0</v>
      </c>
      <c r="AB23" s="30"/>
      <c r="AC23" s="26" t="str">
        <f>IF(Kontaktdaten!K23&lt;&gt;"",Textbausteine!$D$4&amp;Kontaktdaten!K23&amp;", "&amp;CHAR(10),"")</f>
        <v xml:space="preserve">Sehr geehrte Frau name_mutter_16, 
</v>
      </c>
      <c r="AD23" s="26" t="str">
        <f>IF(Kontaktdaten!R23&lt;&gt;"",Textbausteine!$D$5&amp;Kontaktdaten!R23&amp;", "&amp;CHAR(10),"")</f>
        <v xml:space="preserve">Sehr geehrter Herr name_vater_16, 
</v>
      </c>
      <c r="AE23" s="27" t="str">
        <f>CHAR(10)&amp;Textbausteine!$D$7&amp;" "&amp;D23&amp;" am "&amp;TEXT($C$4,"TTTT")&amp;", den "&amp;DAY($C$4)&amp;". "&amp;TEXT($C$4,"MMMM")&amp;" "&amp;Textbausteine!$F$7</f>
        <v xml:space="preserve">
gerne möchte ich Sie über das Verhalten von vor_kind_16 am Samstag, den 0. Januar im XXXunterricht in Kenntnis setzen.</v>
      </c>
      <c r="AF23" s="26" t="str">
        <f>IF(Z23&gt;0,CHAR(10)&amp;CHAR(10)&amp;Textbausteine!$D$9&amp;D23&amp;CHAR(10),"")</f>
        <v/>
      </c>
      <c r="AG23" s="26" t="str">
        <f>IF(E23&gt;0,CHAR(10)&amp;"- "&amp;E23&amp;" "&amp;Textbausteine!$D$11,"")</f>
        <v/>
      </c>
      <c r="AH23" s="26" t="str">
        <f>IF(G23=1,CHAR(10)&amp;"- "&amp;Textbausteine!$D$12, IF(G23=2,CHAR(10)&amp;"- "&amp;Textbausteine!$F$12, IF(G23=3,CHAR(10)&amp;"- "&amp;Textbausteine!$H$12,"")))</f>
        <v/>
      </c>
      <c r="AI23" s="26" t="str">
        <f>IF(H23=1,CHAR(10)&amp;"- "&amp;Textbausteine!$D$13, IF(H23=2,CHAR(10)&amp;"- "&amp;Textbausteine!$F$13, IF(H23=3,CHAR(10)&amp;"- "&amp;Textbausteine!$H$13,"")))</f>
        <v/>
      </c>
      <c r="AJ23" s="26" t="str">
        <f>IF(I23=1,CHAR(10)&amp;"- "&amp;Textbausteine!$D$14, IF(I23=2,CHAR(10)&amp;"- "&amp;Textbausteine!$F$14, IF(I23=3,CHAR(10)&amp;"- "&amp;Textbausteine!$H$14,"")))</f>
        <v/>
      </c>
      <c r="AK23" s="26" t="str">
        <f>IF(J23=1,CHAR(10)&amp;"- "&amp;Textbausteine!$D$15, "")</f>
        <v/>
      </c>
      <c r="AL23" s="26" t="str">
        <f>IF(K23=1,CHAR(10)&amp;"- "&amp;Textbausteine!$D$16, "")</f>
        <v/>
      </c>
      <c r="AM23" s="26" t="str">
        <f>IF(L23=1,CHAR(10)&amp;"- "&amp;Textbausteine!$D$17, "")</f>
        <v/>
      </c>
      <c r="AN23" s="26" t="str">
        <f>IF(AA23&gt;0,CHAR(10)&amp;CHAR(10)&amp;Textbausteine!$D$20&amp;" "&amp;D23&amp;CHAR(10),"")</f>
        <v/>
      </c>
      <c r="AO23" s="26" t="str">
        <f>IF(M23=1,CHAR(10)&amp;"- "&amp;Textbausteine!$D$22, "")</f>
        <v/>
      </c>
      <c r="AP23" s="26" t="str">
        <f>IF(N23=1,CHAR(10)&amp;"- "&amp;Textbausteine!$D$23, "")</f>
        <v/>
      </c>
      <c r="AQ23" s="26" t="str">
        <f>IF(O23=1,CHAR(10)&amp;"- "&amp;Textbausteine!$D$24, IF(O23=2,CHAR(10)&amp;"- "&amp;Textbausteine!$F$24, IF(O23=3,CHAR(10)&amp;"- "&amp;Textbausteine!$H$24,"")))</f>
        <v/>
      </c>
      <c r="AR23" s="26" t="str">
        <f>IF(P23=1,CHAR(10)&amp;"- "&amp;Textbausteine!$D$25, IF(P23=2,CHAR(10)&amp;"- "&amp;Textbausteine!$F$25, IF(P23=3,CHAR(10)&amp;"- "&amp;Textbausteine!$H$25,"")))</f>
        <v/>
      </c>
      <c r="AS23" s="26" t="str">
        <f>IF(Q23=1,CHAR(10)&amp;"- "&amp;Textbausteine!$D$26, "")</f>
        <v/>
      </c>
      <c r="AT23" s="26" t="str">
        <f>IF(R23=1,CHAR(10)&amp;"- "&amp;Textbausteine!$D$27, IF(R23=2,CHAR(10)&amp;"- "&amp;Textbausteine!$F$27, IF(R23=3,CHAR(10)&amp;"- "&amp;Textbausteine!$H$27,"")))</f>
        <v/>
      </c>
      <c r="AU23" s="26" t="str">
        <f>IF(S23=1,CHAR(10)&amp;"- "&amp;Textbausteine!$D$28, IF(S23=2,CHAR(10)&amp;"- "&amp;Textbausteine!$F$28, IF(S23=3,CHAR(10)&amp;"- "&amp;Textbausteine!$H$28,"")))</f>
        <v/>
      </c>
      <c r="AV23" s="26" t="str">
        <f>IF(T23=1,CHAR(10)&amp;"- "&amp;Textbausteine!$D$29, IF(T23=2,CHAR(10)&amp;"- "&amp;Textbausteine!$F$29, IF(T23=3,CHAR(10)&amp;"- "&amp;Textbausteine!$H$29,"")))</f>
        <v/>
      </c>
      <c r="AW23" s="26" t="str">
        <f>IF(U23=1,CHAR(10)&amp;"- "&amp;Textbausteine!$D$30, IF(U23=2,CHAR(10)&amp;"- "&amp;Textbausteine!$F$30, IF(U23=3,CHAR(10)&amp;"- "&amp;Textbausteine!$H$30,"")))</f>
        <v/>
      </c>
      <c r="AX23" s="26" t="str">
        <f>CHAR(10)&amp;CHAR(10)&amp;Textbausteine!$D$32</f>
        <v xml:space="preserve">
Es wäre nett, wenn Sie mir den Erhalt dieser Mail bestätigen könnten.</v>
      </c>
      <c r="AY23" s="26" t="str">
        <f>CHAR(10)&amp;CHAR(10)&amp;Textbausteine!$D$34</f>
        <v xml:space="preserve">
Mit freundlichen Grüßen</v>
      </c>
      <c r="AZ23" s="26" t="str">
        <f>CHAR(10)&amp;Textbausteine!$D$35</f>
        <v xml:space="preserve">
XXX XXX</v>
      </c>
      <c r="BA23" s="26" t="str">
        <f>CHAR(10)&amp;Textbausteine!$D$36</f>
        <v xml:space="preserve">
(Fachlehrer XXX)</v>
      </c>
      <c r="BB23" s="26"/>
      <c r="BD23" s="20" t="str">
        <f>IF(V23&lt;&gt;"",Textbausteine!$D$2&amp;" "&amp;D23&amp;" am "&amp;TEXT($C$4,"TTTT")&amp;", den "&amp;DAY($C$4)&amp;". "&amp;TEXT($C$4,"MMMM")&amp;" "&amp;Textbausteine!$F$2,"")</f>
        <v/>
      </c>
      <c r="BE23" s="20" t="str">
        <f t="shared" si="3"/>
        <v/>
      </c>
      <c r="BF23" s="18" t="str">
        <f>IF(V23&lt;&gt;"",Tabelle1[[#This Row],[Mail_m]],"")</f>
        <v/>
      </c>
      <c r="BG23" s="18" t="str">
        <f>IF(V23&lt;&gt;"",Tabelle1[[#This Row],[Mail_v]],"")</f>
        <v/>
      </c>
    </row>
    <row r="24" spans="1:59" ht="18.75" customHeight="1" x14ac:dyDescent="0.25">
      <c r="A24" s="17">
        <v>17</v>
      </c>
      <c r="B24" s="52"/>
      <c r="C24" s="11" t="str">
        <f>MID(Kontaktdaten!C24,1,200)</f>
        <v>name_kind_17</v>
      </c>
      <c r="D24" s="11" t="str">
        <f>MID(Kontaktdaten!D24,1,200)</f>
        <v>vor_kind_17</v>
      </c>
      <c r="E24" s="1"/>
      <c r="F24" s="1">
        <f t="shared" si="0"/>
        <v>0</v>
      </c>
      <c r="G24" s="1"/>
      <c r="H24" s="1"/>
      <c r="I24" s="1"/>
      <c r="J24" s="1"/>
      <c r="K24" s="1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21"/>
      <c r="Z24" s="26">
        <f t="shared" si="1"/>
        <v>0</v>
      </c>
      <c r="AA24" s="26">
        <f t="shared" si="2"/>
        <v>0</v>
      </c>
      <c r="AB24" s="30"/>
      <c r="AC24" s="26" t="str">
        <f>IF(Kontaktdaten!K24&lt;&gt;"",Textbausteine!$D$4&amp;Kontaktdaten!K24&amp;", "&amp;CHAR(10),"")</f>
        <v xml:space="preserve">Sehr geehrte Frau name_mutter_17, 
</v>
      </c>
      <c r="AD24" s="26" t="str">
        <f>IF(Kontaktdaten!R24&lt;&gt;"",Textbausteine!$D$5&amp;Kontaktdaten!R24&amp;", "&amp;CHAR(10),"")</f>
        <v xml:space="preserve">Sehr geehrter Herr name_vater_17, 
</v>
      </c>
      <c r="AE24" s="27" t="str">
        <f>CHAR(10)&amp;Textbausteine!$D$7&amp;" "&amp;D24&amp;" am "&amp;TEXT($C$4,"TTTT")&amp;", den "&amp;DAY($C$4)&amp;". "&amp;TEXT($C$4,"MMMM")&amp;" "&amp;Textbausteine!$F$7</f>
        <v xml:space="preserve">
gerne möchte ich Sie über das Verhalten von vor_kind_17 am Samstag, den 0. Januar im XXXunterricht in Kenntnis setzen.</v>
      </c>
      <c r="AF24" s="26" t="str">
        <f>IF(Z24&gt;0,CHAR(10)&amp;CHAR(10)&amp;Textbausteine!$D$9&amp;D24&amp;CHAR(10),"")</f>
        <v/>
      </c>
      <c r="AG24" s="26" t="str">
        <f>IF(E24&gt;0,CHAR(10)&amp;"- "&amp;E24&amp;" "&amp;Textbausteine!$D$11,"")</f>
        <v/>
      </c>
      <c r="AH24" s="26" t="str">
        <f>IF(G24=1,CHAR(10)&amp;"- "&amp;Textbausteine!$D$12, IF(G24=2,CHAR(10)&amp;"- "&amp;Textbausteine!$F$12, IF(G24=3,CHAR(10)&amp;"- "&amp;Textbausteine!$H$12,"")))</f>
        <v/>
      </c>
      <c r="AI24" s="26" t="str">
        <f>IF(H24=1,CHAR(10)&amp;"- "&amp;Textbausteine!$D$13, IF(H24=2,CHAR(10)&amp;"- "&amp;Textbausteine!$F$13, IF(H24=3,CHAR(10)&amp;"- "&amp;Textbausteine!$H$13,"")))</f>
        <v/>
      </c>
      <c r="AJ24" s="26" t="str">
        <f>IF(I24=1,CHAR(10)&amp;"- "&amp;Textbausteine!$D$14, IF(I24=2,CHAR(10)&amp;"- "&amp;Textbausteine!$F$14, IF(I24=3,CHAR(10)&amp;"- "&amp;Textbausteine!$H$14,"")))</f>
        <v/>
      </c>
      <c r="AK24" s="26" t="str">
        <f>IF(J24=1,CHAR(10)&amp;"- "&amp;Textbausteine!$D$15, "")</f>
        <v/>
      </c>
      <c r="AL24" s="26" t="str">
        <f>IF(K24=1,CHAR(10)&amp;"- "&amp;Textbausteine!$D$16, "")</f>
        <v/>
      </c>
      <c r="AM24" s="26" t="str">
        <f>IF(L24=1,CHAR(10)&amp;"- "&amp;Textbausteine!$D$17, "")</f>
        <v/>
      </c>
      <c r="AN24" s="26" t="str">
        <f>IF(AA24&gt;0,CHAR(10)&amp;CHAR(10)&amp;Textbausteine!$D$20&amp;" "&amp;D24&amp;CHAR(10),"")</f>
        <v/>
      </c>
      <c r="AO24" s="26" t="str">
        <f>IF(M24=1,CHAR(10)&amp;"- "&amp;Textbausteine!$D$22, "")</f>
        <v/>
      </c>
      <c r="AP24" s="26" t="str">
        <f>IF(N24=1,CHAR(10)&amp;"- "&amp;Textbausteine!$D$23, "")</f>
        <v/>
      </c>
      <c r="AQ24" s="26" t="str">
        <f>IF(O24=1,CHAR(10)&amp;"- "&amp;Textbausteine!$D$24, IF(O24=2,CHAR(10)&amp;"- "&amp;Textbausteine!$F$24, IF(O24=3,CHAR(10)&amp;"- "&amp;Textbausteine!$H$24,"")))</f>
        <v/>
      </c>
      <c r="AR24" s="26" t="str">
        <f>IF(P24=1,CHAR(10)&amp;"- "&amp;Textbausteine!$D$25, IF(P24=2,CHAR(10)&amp;"- "&amp;Textbausteine!$F$25, IF(P24=3,CHAR(10)&amp;"- "&amp;Textbausteine!$H$25,"")))</f>
        <v/>
      </c>
      <c r="AS24" s="26" t="str">
        <f>IF(Q24=1,CHAR(10)&amp;"- "&amp;Textbausteine!$D$26, "")</f>
        <v/>
      </c>
      <c r="AT24" s="26" t="str">
        <f>IF(R24=1,CHAR(10)&amp;"- "&amp;Textbausteine!$D$27, IF(R24=2,CHAR(10)&amp;"- "&amp;Textbausteine!$F$27, IF(R24=3,CHAR(10)&amp;"- "&amp;Textbausteine!$H$27,"")))</f>
        <v/>
      </c>
      <c r="AU24" s="26" t="str">
        <f>IF(S24=1,CHAR(10)&amp;"- "&amp;Textbausteine!$D$28, IF(S24=2,CHAR(10)&amp;"- "&amp;Textbausteine!$F$28, IF(S24=3,CHAR(10)&amp;"- "&amp;Textbausteine!$H$28,"")))</f>
        <v/>
      </c>
      <c r="AV24" s="26" t="str">
        <f>IF(T24=1,CHAR(10)&amp;"- "&amp;Textbausteine!$D$29, IF(T24=2,CHAR(10)&amp;"- "&amp;Textbausteine!$F$29, IF(T24=3,CHAR(10)&amp;"- "&amp;Textbausteine!$H$29,"")))</f>
        <v/>
      </c>
      <c r="AW24" s="26" t="str">
        <f>IF(U24=1,CHAR(10)&amp;"- "&amp;Textbausteine!$D$30, IF(U24=2,CHAR(10)&amp;"- "&amp;Textbausteine!$F$30, IF(U24=3,CHAR(10)&amp;"- "&amp;Textbausteine!$H$30,"")))</f>
        <v/>
      </c>
      <c r="AX24" s="26" t="str">
        <f>CHAR(10)&amp;CHAR(10)&amp;Textbausteine!$D$32</f>
        <v xml:space="preserve">
Es wäre nett, wenn Sie mir den Erhalt dieser Mail bestätigen könnten.</v>
      </c>
      <c r="AY24" s="26" t="str">
        <f>CHAR(10)&amp;CHAR(10)&amp;Textbausteine!$D$34</f>
        <v xml:space="preserve">
Mit freundlichen Grüßen</v>
      </c>
      <c r="AZ24" s="26" t="str">
        <f>CHAR(10)&amp;Textbausteine!$D$35</f>
        <v xml:space="preserve">
XXX XXX</v>
      </c>
      <c r="BA24" s="26" t="str">
        <f>CHAR(10)&amp;Textbausteine!$D$36</f>
        <v xml:space="preserve">
(Fachlehrer XXX)</v>
      </c>
      <c r="BB24" s="26"/>
      <c r="BD24" s="20" t="str">
        <f>IF(V24&lt;&gt;"",Textbausteine!$D$2&amp;" "&amp;D24&amp;" am "&amp;TEXT($C$4,"TTTT")&amp;", den "&amp;DAY($C$4)&amp;". "&amp;TEXT($C$4,"MMMM")&amp;" "&amp;Textbausteine!$F$2,"")</f>
        <v/>
      </c>
      <c r="BE24" s="20" t="str">
        <f t="shared" si="3"/>
        <v/>
      </c>
      <c r="BF24" s="18" t="str">
        <f>IF(V24&lt;&gt;"",Tabelle1[[#This Row],[Mail_m]],"")</f>
        <v/>
      </c>
      <c r="BG24" s="18" t="str">
        <f>IF(V24&lt;&gt;"",Tabelle1[[#This Row],[Mail_v]],"")</f>
        <v/>
      </c>
    </row>
    <row r="25" spans="1:59" ht="18.75" customHeight="1" x14ac:dyDescent="0.25">
      <c r="A25" s="17">
        <v>18</v>
      </c>
      <c r="B25" s="52"/>
      <c r="C25" s="11" t="str">
        <f>MID(Kontaktdaten!C25,1,200)</f>
        <v>name_kind_18</v>
      </c>
      <c r="D25" s="11" t="str">
        <f>MID(Kontaktdaten!D25,1,200)</f>
        <v>vor_kind_18</v>
      </c>
      <c r="E25" s="1"/>
      <c r="F25" s="1">
        <f t="shared" si="0"/>
        <v>0</v>
      </c>
      <c r="G25" s="1"/>
      <c r="H25" s="1"/>
      <c r="I25" s="1"/>
      <c r="J25" s="1"/>
      <c r="K25" s="1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21"/>
      <c r="Z25" s="26">
        <f t="shared" si="1"/>
        <v>0</v>
      </c>
      <c r="AA25" s="26">
        <f t="shared" si="2"/>
        <v>0</v>
      </c>
      <c r="AB25" s="30"/>
      <c r="AC25" s="26" t="str">
        <f>IF(Kontaktdaten!K25&lt;&gt;"",Textbausteine!$D$4&amp;Kontaktdaten!K25&amp;", "&amp;CHAR(10),"")</f>
        <v xml:space="preserve">Sehr geehrte Frau name_mutter_18, 
</v>
      </c>
      <c r="AD25" s="26" t="str">
        <f>IF(Kontaktdaten!R25&lt;&gt;"",Textbausteine!$D$5&amp;Kontaktdaten!R25&amp;", "&amp;CHAR(10),"")</f>
        <v xml:space="preserve">Sehr geehrter Herr name_vater_18, 
</v>
      </c>
      <c r="AE25" s="27" t="str">
        <f>CHAR(10)&amp;Textbausteine!$D$7&amp;" "&amp;D25&amp;" am "&amp;TEXT($C$4,"TTTT")&amp;", den "&amp;DAY($C$4)&amp;". "&amp;TEXT($C$4,"MMMM")&amp;" "&amp;Textbausteine!$F$7</f>
        <v xml:space="preserve">
gerne möchte ich Sie über das Verhalten von vor_kind_18 am Samstag, den 0. Januar im XXXunterricht in Kenntnis setzen.</v>
      </c>
      <c r="AF25" s="26" t="str">
        <f>IF(Z25&gt;0,CHAR(10)&amp;CHAR(10)&amp;Textbausteine!$D$9&amp;D25&amp;CHAR(10),"")</f>
        <v/>
      </c>
      <c r="AG25" s="26" t="str">
        <f>IF(E25&gt;0,CHAR(10)&amp;"- "&amp;E25&amp;" "&amp;Textbausteine!$D$11,"")</f>
        <v/>
      </c>
      <c r="AH25" s="26" t="str">
        <f>IF(G25=1,CHAR(10)&amp;"- "&amp;Textbausteine!$D$12, IF(G25=2,CHAR(10)&amp;"- "&amp;Textbausteine!$F$12, IF(G25=3,CHAR(10)&amp;"- "&amp;Textbausteine!$H$12,"")))</f>
        <v/>
      </c>
      <c r="AI25" s="26" t="str">
        <f>IF(H25=1,CHAR(10)&amp;"- "&amp;Textbausteine!$D$13, IF(H25=2,CHAR(10)&amp;"- "&amp;Textbausteine!$F$13, IF(H25=3,CHAR(10)&amp;"- "&amp;Textbausteine!$H$13,"")))</f>
        <v/>
      </c>
      <c r="AJ25" s="26" t="str">
        <f>IF(I25=1,CHAR(10)&amp;"- "&amp;Textbausteine!$D$14, IF(I25=2,CHAR(10)&amp;"- "&amp;Textbausteine!$F$14, IF(I25=3,CHAR(10)&amp;"- "&amp;Textbausteine!$H$14,"")))</f>
        <v/>
      </c>
      <c r="AK25" s="26" t="str">
        <f>IF(J25=1,CHAR(10)&amp;"- "&amp;Textbausteine!$D$15, "")</f>
        <v/>
      </c>
      <c r="AL25" s="26" t="str">
        <f>IF(K25=1,CHAR(10)&amp;"- "&amp;Textbausteine!$D$16, "")</f>
        <v/>
      </c>
      <c r="AM25" s="26" t="str">
        <f>IF(L25=1,CHAR(10)&amp;"- "&amp;Textbausteine!$D$17, "")</f>
        <v/>
      </c>
      <c r="AN25" s="26" t="str">
        <f>IF(AA25&gt;0,CHAR(10)&amp;CHAR(10)&amp;Textbausteine!$D$20&amp;" "&amp;D25&amp;CHAR(10),"")</f>
        <v/>
      </c>
      <c r="AO25" s="26" t="str">
        <f>IF(M25=1,CHAR(10)&amp;"- "&amp;Textbausteine!$D$22, "")</f>
        <v/>
      </c>
      <c r="AP25" s="26" t="str">
        <f>IF(N25=1,CHAR(10)&amp;"- "&amp;Textbausteine!$D$23, "")</f>
        <v/>
      </c>
      <c r="AQ25" s="26" t="str">
        <f>IF(O25=1,CHAR(10)&amp;"- "&amp;Textbausteine!$D$24, IF(O25=2,CHAR(10)&amp;"- "&amp;Textbausteine!$F$24, IF(O25=3,CHAR(10)&amp;"- "&amp;Textbausteine!$H$24,"")))</f>
        <v/>
      </c>
      <c r="AR25" s="26" t="str">
        <f>IF(P25=1,CHAR(10)&amp;"- "&amp;Textbausteine!$D$25, IF(P25=2,CHAR(10)&amp;"- "&amp;Textbausteine!$F$25, IF(P25=3,CHAR(10)&amp;"- "&amp;Textbausteine!$H$25,"")))</f>
        <v/>
      </c>
      <c r="AS25" s="26" t="str">
        <f>IF(Q25=1,CHAR(10)&amp;"- "&amp;Textbausteine!$D$26, "")</f>
        <v/>
      </c>
      <c r="AT25" s="26" t="str">
        <f>IF(R25=1,CHAR(10)&amp;"- "&amp;Textbausteine!$D$27, IF(R25=2,CHAR(10)&amp;"- "&amp;Textbausteine!$F$27, IF(R25=3,CHAR(10)&amp;"- "&amp;Textbausteine!$H$27,"")))</f>
        <v/>
      </c>
      <c r="AU25" s="26" t="str">
        <f>IF(S25=1,CHAR(10)&amp;"- "&amp;Textbausteine!$D$28, IF(S25=2,CHAR(10)&amp;"- "&amp;Textbausteine!$F$28, IF(S25=3,CHAR(10)&amp;"- "&amp;Textbausteine!$H$28,"")))</f>
        <v/>
      </c>
      <c r="AV25" s="26" t="str">
        <f>IF(T25=1,CHAR(10)&amp;"- "&amp;Textbausteine!$D$29, IF(T25=2,CHAR(10)&amp;"- "&amp;Textbausteine!$F$29, IF(T25=3,CHAR(10)&amp;"- "&amp;Textbausteine!$H$29,"")))</f>
        <v/>
      </c>
      <c r="AW25" s="26" t="str">
        <f>IF(U25=1,CHAR(10)&amp;"- "&amp;Textbausteine!$D$30, IF(U25=2,CHAR(10)&amp;"- "&amp;Textbausteine!$F$30, IF(U25=3,CHAR(10)&amp;"- "&amp;Textbausteine!$H$30,"")))</f>
        <v/>
      </c>
      <c r="AX25" s="26" t="str">
        <f>CHAR(10)&amp;CHAR(10)&amp;Textbausteine!$D$32</f>
        <v xml:space="preserve">
Es wäre nett, wenn Sie mir den Erhalt dieser Mail bestätigen könnten.</v>
      </c>
      <c r="AY25" s="26" t="str">
        <f>CHAR(10)&amp;CHAR(10)&amp;Textbausteine!$D$34</f>
        <v xml:space="preserve">
Mit freundlichen Grüßen</v>
      </c>
      <c r="AZ25" s="26" t="str">
        <f>CHAR(10)&amp;Textbausteine!$D$35</f>
        <v xml:space="preserve">
XXX XXX</v>
      </c>
      <c r="BA25" s="26" t="str">
        <f>CHAR(10)&amp;Textbausteine!$D$36</f>
        <v xml:space="preserve">
(Fachlehrer XXX)</v>
      </c>
      <c r="BB25" s="26"/>
      <c r="BD25" s="20" t="str">
        <f>IF(V25&lt;&gt;"",Textbausteine!$D$2&amp;" "&amp;D25&amp;" am "&amp;TEXT($C$4,"TTTT")&amp;", den "&amp;DAY($C$4)&amp;". "&amp;TEXT($C$4,"MMMM")&amp;" "&amp;Textbausteine!$F$2,"")</f>
        <v/>
      </c>
      <c r="BE25" s="20" t="str">
        <f t="shared" si="3"/>
        <v/>
      </c>
      <c r="BF25" s="18" t="str">
        <f>IF(V25&lt;&gt;"",Tabelle1[[#This Row],[Mail_m]],"")</f>
        <v/>
      </c>
      <c r="BG25" s="18" t="str">
        <f>IF(V25&lt;&gt;"",Tabelle1[[#This Row],[Mail_v]],"")</f>
        <v/>
      </c>
    </row>
    <row r="26" spans="1:59" ht="18.75" customHeight="1" x14ac:dyDescent="0.25">
      <c r="A26" s="17">
        <v>19</v>
      </c>
      <c r="B26" s="52"/>
      <c r="C26" s="11" t="str">
        <f>MID(Kontaktdaten!C26,1,200)</f>
        <v>name_kind_19</v>
      </c>
      <c r="D26" s="11" t="str">
        <f>MID(Kontaktdaten!D26,1,200)</f>
        <v>vor_kind_19</v>
      </c>
      <c r="E26" s="1"/>
      <c r="F26" s="1">
        <f t="shared" si="0"/>
        <v>0</v>
      </c>
      <c r="G26" s="1"/>
      <c r="H26" s="1"/>
      <c r="I26" s="1"/>
      <c r="J26" s="1"/>
      <c r="K26" s="1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21"/>
      <c r="Z26" s="26">
        <f t="shared" si="1"/>
        <v>0</v>
      </c>
      <c r="AA26" s="26">
        <f t="shared" si="2"/>
        <v>0</v>
      </c>
      <c r="AB26" s="30"/>
      <c r="AC26" s="26" t="str">
        <f>IF(Kontaktdaten!K26&lt;&gt;"",Textbausteine!$D$4&amp;Kontaktdaten!K26&amp;", "&amp;CHAR(10),"")</f>
        <v xml:space="preserve">Sehr geehrte Frau name_mutter_19, 
</v>
      </c>
      <c r="AD26" s="26" t="str">
        <f>IF(Kontaktdaten!R26&lt;&gt;"",Textbausteine!$D$5&amp;Kontaktdaten!R26&amp;", "&amp;CHAR(10),"")</f>
        <v xml:space="preserve">Sehr geehrter Herr name_vater_19, 
</v>
      </c>
      <c r="AE26" s="27" t="str">
        <f>CHAR(10)&amp;Textbausteine!$D$7&amp;" "&amp;D26&amp;" am "&amp;TEXT($C$4,"TTTT")&amp;", den "&amp;DAY($C$4)&amp;". "&amp;TEXT($C$4,"MMMM")&amp;" "&amp;Textbausteine!$F$7</f>
        <v xml:space="preserve">
gerne möchte ich Sie über das Verhalten von vor_kind_19 am Samstag, den 0. Januar im XXXunterricht in Kenntnis setzen.</v>
      </c>
      <c r="AF26" s="26" t="str">
        <f>IF(Z26&gt;0,CHAR(10)&amp;CHAR(10)&amp;Textbausteine!$D$9&amp;D26&amp;CHAR(10),"")</f>
        <v/>
      </c>
      <c r="AG26" s="26" t="str">
        <f>IF(E26&gt;0,CHAR(10)&amp;"- "&amp;E26&amp;" "&amp;Textbausteine!$D$11,"")</f>
        <v/>
      </c>
      <c r="AH26" s="26" t="str">
        <f>IF(G26=1,CHAR(10)&amp;"- "&amp;Textbausteine!$D$12, IF(G26=2,CHAR(10)&amp;"- "&amp;Textbausteine!$F$12, IF(G26=3,CHAR(10)&amp;"- "&amp;Textbausteine!$H$12,"")))</f>
        <v/>
      </c>
      <c r="AI26" s="26" t="str">
        <f>IF(H26=1,CHAR(10)&amp;"- "&amp;Textbausteine!$D$13, IF(H26=2,CHAR(10)&amp;"- "&amp;Textbausteine!$F$13, IF(H26=3,CHAR(10)&amp;"- "&amp;Textbausteine!$H$13,"")))</f>
        <v/>
      </c>
      <c r="AJ26" s="26" t="str">
        <f>IF(I26=1,CHAR(10)&amp;"- "&amp;Textbausteine!$D$14, IF(I26=2,CHAR(10)&amp;"- "&amp;Textbausteine!$F$14, IF(I26=3,CHAR(10)&amp;"- "&amp;Textbausteine!$H$14,"")))</f>
        <v/>
      </c>
      <c r="AK26" s="26" t="str">
        <f>IF(J26=1,CHAR(10)&amp;"- "&amp;Textbausteine!$D$15, "")</f>
        <v/>
      </c>
      <c r="AL26" s="26" t="str">
        <f>IF(K26=1,CHAR(10)&amp;"- "&amp;Textbausteine!$D$16, "")</f>
        <v/>
      </c>
      <c r="AM26" s="26" t="str">
        <f>IF(L26=1,CHAR(10)&amp;"- "&amp;Textbausteine!$D$17, "")</f>
        <v/>
      </c>
      <c r="AN26" s="26" t="str">
        <f>IF(AA26&gt;0,CHAR(10)&amp;CHAR(10)&amp;Textbausteine!$D$20&amp;" "&amp;D26&amp;CHAR(10),"")</f>
        <v/>
      </c>
      <c r="AO26" s="26" t="str">
        <f>IF(M26=1,CHAR(10)&amp;"- "&amp;Textbausteine!$D$22, "")</f>
        <v/>
      </c>
      <c r="AP26" s="26" t="str">
        <f>IF(N26=1,CHAR(10)&amp;"- "&amp;Textbausteine!$D$23, "")</f>
        <v/>
      </c>
      <c r="AQ26" s="26" t="str">
        <f>IF(O26=1,CHAR(10)&amp;"- "&amp;Textbausteine!$D$24, IF(O26=2,CHAR(10)&amp;"- "&amp;Textbausteine!$F$24, IF(O26=3,CHAR(10)&amp;"- "&amp;Textbausteine!$H$24,"")))</f>
        <v/>
      </c>
      <c r="AR26" s="26" t="str">
        <f>IF(P26=1,CHAR(10)&amp;"- "&amp;Textbausteine!$D$25, IF(P26=2,CHAR(10)&amp;"- "&amp;Textbausteine!$F$25, IF(P26=3,CHAR(10)&amp;"- "&amp;Textbausteine!$H$25,"")))</f>
        <v/>
      </c>
      <c r="AS26" s="26" t="str">
        <f>IF(Q26=1,CHAR(10)&amp;"- "&amp;Textbausteine!$D$26, "")</f>
        <v/>
      </c>
      <c r="AT26" s="26" t="str">
        <f>IF(R26=1,CHAR(10)&amp;"- "&amp;Textbausteine!$D$27, IF(R26=2,CHAR(10)&amp;"- "&amp;Textbausteine!$F$27, IF(R26=3,CHAR(10)&amp;"- "&amp;Textbausteine!$H$27,"")))</f>
        <v/>
      </c>
      <c r="AU26" s="26" t="str">
        <f>IF(S26=1,CHAR(10)&amp;"- "&amp;Textbausteine!$D$28, IF(S26=2,CHAR(10)&amp;"- "&amp;Textbausteine!$F$28, IF(S26=3,CHAR(10)&amp;"- "&amp;Textbausteine!$H$28,"")))</f>
        <v/>
      </c>
      <c r="AV26" s="26" t="str">
        <f>IF(T26=1,CHAR(10)&amp;"- "&amp;Textbausteine!$D$29, IF(T26=2,CHAR(10)&amp;"- "&amp;Textbausteine!$F$29, IF(T26=3,CHAR(10)&amp;"- "&amp;Textbausteine!$H$29,"")))</f>
        <v/>
      </c>
      <c r="AW26" s="26" t="str">
        <f>IF(U26=1,CHAR(10)&amp;"- "&amp;Textbausteine!$D$30, IF(U26=2,CHAR(10)&amp;"- "&amp;Textbausteine!$F$30, IF(U26=3,CHAR(10)&amp;"- "&amp;Textbausteine!$H$30,"")))</f>
        <v/>
      </c>
      <c r="AX26" s="26" t="str">
        <f>CHAR(10)&amp;CHAR(10)&amp;Textbausteine!$D$32</f>
        <v xml:space="preserve">
Es wäre nett, wenn Sie mir den Erhalt dieser Mail bestätigen könnten.</v>
      </c>
      <c r="AY26" s="26" t="str">
        <f>CHAR(10)&amp;CHAR(10)&amp;Textbausteine!$D$34</f>
        <v xml:space="preserve">
Mit freundlichen Grüßen</v>
      </c>
      <c r="AZ26" s="26" t="str">
        <f>CHAR(10)&amp;Textbausteine!$D$35</f>
        <v xml:space="preserve">
XXX XXX</v>
      </c>
      <c r="BA26" s="26" t="str">
        <f>CHAR(10)&amp;Textbausteine!$D$36</f>
        <v xml:space="preserve">
(Fachlehrer XXX)</v>
      </c>
      <c r="BB26" s="26"/>
      <c r="BD26" s="20" t="str">
        <f>IF(V26&lt;&gt;"",Textbausteine!$D$2&amp;" "&amp;D26&amp;" am "&amp;TEXT($C$4,"TTTT")&amp;", den "&amp;DAY($C$4)&amp;". "&amp;TEXT($C$4,"MMMM")&amp;" "&amp;Textbausteine!$F$2,"")</f>
        <v/>
      </c>
      <c r="BE26" s="20" t="str">
        <f t="shared" si="3"/>
        <v/>
      </c>
      <c r="BF26" s="18" t="str">
        <f>IF(V26&lt;&gt;"",Tabelle1[[#This Row],[Mail_m]],"")</f>
        <v/>
      </c>
      <c r="BG26" s="18" t="str">
        <f>IF(V26&lt;&gt;"",Tabelle1[[#This Row],[Mail_v]],"")</f>
        <v/>
      </c>
    </row>
    <row r="27" spans="1:59" ht="18.75" customHeight="1" x14ac:dyDescent="0.25">
      <c r="A27" s="17">
        <v>20</v>
      </c>
      <c r="B27" s="52"/>
      <c r="C27" s="11" t="str">
        <f>MID(Kontaktdaten!C27,1,200)</f>
        <v>name_kind_20</v>
      </c>
      <c r="D27" s="11" t="str">
        <f>MID(Kontaktdaten!D27,1,200)</f>
        <v>vor_kind_20</v>
      </c>
      <c r="E27" s="1"/>
      <c r="F27" s="1">
        <f t="shared" si="0"/>
        <v>0</v>
      </c>
      <c r="G27" s="1"/>
      <c r="H27" s="1"/>
      <c r="I27" s="1"/>
      <c r="J27" s="1"/>
      <c r="K27" s="1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21"/>
      <c r="Z27" s="26">
        <f t="shared" si="1"/>
        <v>0</v>
      </c>
      <c r="AA27" s="26">
        <f t="shared" si="2"/>
        <v>0</v>
      </c>
      <c r="AB27" s="30"/>
      <c r="AC27" s="26" t="str">
        <f>IF(Kontaktdaten!K27&lt;&gt;"",Textbausteine!$D$4&amp;Kontaktdaten!K27&amp;", "&amp;CHAR(10),"")</f>
        <v xml:space="preserve">Sehr geehrte Frau name_mutter_20, 
</v>
      </c>
      <c r="AD27" s="26" t="str">
        <f>IF(Kontaktdaten!R27&lt;&gt;"",Textbausteine!$D$5&amp;Kontaktdaten!R27&amp;", "&amp;CHAR(10),"")</f>
        <v xml:space="preserve">Sehr geehrter Herr name_vater_20, 
</v>
      </c>
      <c r="AE27" s="27" t="str">
        <f>CHAR(10)&amp;Textbausteine!$D$7&amp;" "&amp;D27&amp;" am "&amp;TEXT($C$4,"TTTT")&amp;", den "&amp;DAY($C$4)&amp;". "&amp;TEXT($C$4,"MMMM")&amp;" "&amp;Textbausteine!$F$7</f>
        <v xml:space="preserve">
gerne möchte ich Sie über das Verhalten von vor_kind_20 am Samstag, den 0. Januar im XXXunterricht in Kenntnis setzen.</v>
      </c>
      <c r="AF27" s="26" t="str">
        <f>IF(Z27&gt;0,CHAR(10)&amp;CHAR(10)&amp;Textbausteine!$D$9&amp;D27&amp;CHAR(10),"")</f>
        <v/>
      </c>
      <c r="AG27" s="26" t="str">
        <f>IF(E27&gt;0,CHAR(10)&amp;"- "&amp;E27&amp;" "&amp;Textbausteine!$D$11,"")</f>
        <v/>
      </c>
      <c r="AH27" s="26" t="str">
        <f>IF(G27=1,CHAR(10)&amp;"- "&amp;Textbausteine!$D$12, IF(G27=2,CHAR(10)&amp;"- "&amp;Textbausteine!$F$12, IF(G27=3,CHAR(10)&amp;"- "&amp;Textbausteine!$H$12,"")))</f>
        <v/>
      </c>
      <c r="AI27" s="26" t="str">
        <f>IF(H27=1,CHAR(10)&amp;"- "&amp;Textbausteine!$D$13, IF(H27=2,CHAR(10)&amp;"- "&amp;Textbausteine!$F$13, IF(H27=3,CHAR(10)&amp;"- "&amp;Textbausteine!$H$13,"")))</f>
        <v/>
      </c>
      <c r="AJ27" s="26" t="str">
        <f>IF(I27=1,CHAR(10)&amp;"- "&amp;Textbausteine!$D$14, IF(I27=2,CHAR(10)&amp;"- "&amp;Textbausteine!$F$14, IF(I27=3,CHAR(10)&amp;"- "&amp;Textbausteine!$H$14,"")))</f>
        <v/>
      </c>
      <c r="AK27" s="26" t="str">
        <f>IF(J27=1,CHAR(10)&amp;"- "&amp;Textbausteine!$D$15, "")</f>
        <v/>
      </c>
      <c r="AL27" s="26" t="str">
        <f>IF(K27=1,CHAR(10)&amp;"- "&amp;Textbausteine!$D$16, "")</f>
        <v/>
      </c>
      <c r="AM27" s="26" t="str">
        <f>IF(L27=1,CHAR(10)&amp;"- "&amp;Textbausteine!$D$17, "")</f>
        <v/>
      </c>
      <c r="AN27" s="26" t="str">
        <f>IF(AA27&gt;0,CHAR(10)&amp;CHAR(10)&amp;Textbausteine!$D$20&amp;" "&amp;D27&amp;CHAR(10),"")</f>
        <v/>
      </c>
      <c r="AO27" s="26" t="str">
        <f>IF(M27=1,CHAR(10)&amp;"- "&amp;Textbausteine!$D$22, "")</f>
        <v/>
      </c>
      <c r="AP27" s="26" t="str">
        <f>IF(N27=1,CHAR(10)&amp;"- "&amp;Textbausteine!$D$23, "")</f>
        <v/>
      </c>
      <c r="AQ27" s="26" t="str">
        <f>IF(O27=1,CHAR(10)&amp;"- "&amp;Textbausteine!$D$24, IF(O27=2,CHAR(10)&amp;"- "&amp;Textbausteine!$F$24, IF(O27=3,CHAR(10)&amp;"- "&amp;Textbausteine!$H$24,"")))</f>
        <v/>
      </c>
      <c r="AR27" s="26" t="str">
        <f>IF(P27=1,CHAR(10)&amp;"- "&amp;Textbausteine!$D$25, IF(P27=2,CHAR(10)&amp;"- "&amp;Textbausteine!$F$25, IF(P27=3,CHAR(10)&amp;"- "&amp;Textbausteine!$H$25,"")))</f>
        <v/>
      </c>
      <c r="AS27" s="26" t="str">
        <f>IF(Q27=1,CHAR(10)&amp;"- "&amp;Textbausteine!$D$26, "")</f>
        <v/>
      </c>
      <c r="AT27" s="26" t="str">
        <f>IF(R27=1,CHAR(10)&amp;"- "&amp;Textbausteine!$D$27, IF(R27=2,CHAR(10)&amp;"- "&amp;Textbausteine!$F$27, IF(R27=3,CHAR(10)&amp;"- "&amp;Textbausteine!$H$27,"")))</f>
        <v/>
      </c>
      <c r="AU27" s="26" t="str">
        <f>IF(S27=1,CHAR(10)&amp;"- "&amp;Textbausteine!$D$28, IF(S27=2,CHAR(10)&amp;"- "&amp;Textbausteine!$F$28, IF(S27=3,CHAR(10)&amp;"- "&amp;Textbausteine!$H$28,"")))</f>
        <v/>
      </c>
      <c r="AV27" s="26" t="str">
        <f>IF(T27=1,CHAR(10)&amp;"- "&amp;Textbausteine!$D$29, IF(T27=2,CHAR(10)&amp;"- "&amp;Textbausteine!$F$29, IF(T27=3,CHAR(10)&amp;"- "&amp;Textbausteine!$H$29,"")))</f>
        <v/>
      </c>
      <c r="AW27" s="26" t="str">
        <f>IF(U27=1,CHAR(10)&amp;"- "&amp;Textbausteine!$D$30, IF(U27=2,CHAR(10)&amp;"- "&amp;Textbausteine!$F$30, IF(U27=3,CHAR(10)&amp;"- "&amp;Textbausteine!$H$30,"")))</f>
        <v/>
      </c>
      <c r="AX27" s="26" t="str">
        <f>CHAR(10)&amp;CHAR(10)&amp;Textbausteine!$D$32</f>
        <v xml:space="preserve">
Es wäre nett, wenn Sie mir den Erhalt dieser Mail bestätigen könnten.</v>
      </c>
      <c r="AY27" s="26" t="str">
        <f>CHAR(10)&amp;CHAR(10)&amp;Textbausteine!$D$34</f>
        <v xml:space="preserve">
Mit freundlichen Grüßen</v>
      </c>
      <c r="AZ27" s="26" t="str">
        <f>CHAR(10)&amp;Textbausteine!$D$35</f>
        <v xml:space="preserve">
XXX XXX</v>
      </c>
      <c r="BA27" s="26" t="str">
        <f>CHAR(10)&amp;Textbausteine!$D$36</f>
        <v xml:space="preserve">
(Fachlehrer XXX)</v>
      </c>
      <c r="BB27" s="26"/>
      <c r="BD27" s="20" t="str">
        <f>IF(V27&lt;&gt;"",Textbausteine!$D$2&amp;" "&amp;D27&amp;" am "&amp;TEXT($C$4,"TTTT")&amp;", den "&amp;DAY($C$4)&amp;". "&amp;TEXT($C$4,"MMMM")&amp;" "&amp;Textbausteine!$F$2,"")</f>
        <v/>
      </c>
      <c r="BE27" s="20" t="str">
        <f t="shared" si="3"/>
        <v/>
      </c>
      <c r="BF27" s="18" t="str">
        <f>IF(V27&lt;&gt;"",Tabelle1[[#This Row],[Mail_m]],"")</f>
        <v/>
      </c>
      <c r="BG27" s="18" t="str">
        <f>IF(V27&lt;&gt;"",Tabelle1[[#This Row],[Mail_v]],"")</f>
        <v/>
      </c>
    </row>
    <row r="28" spans="1:59" ht="18.75" customHeight="1" x14ac:dyDescent="0.25">
      <c r="A28" s="17">
        <v>21</v>
      </c>
      <c r="B28" s="52"/>
      <c r="C28" s="11" t="str">
        <f>MID(Kontaktdaten!C28,1,200)</f>
        <v>name_kind_21</v>
      </c>
      <c r="D28" s="11" t="str">
        <f>MID(Kontaktdaten!D28,1,200)</f>
        <v>vor_kind_21</v>
      </c>
      <c r="E28" s="1"/>
      <c r="F28" s="1">
        <f t="shared" si="0"/>
        <v>0</v>
      </c>
      <c r="G28" s="1"/>
      <c r="H28" s="1"/>
      <c r="I28" s="1"/>
      <c r="J28" s="1"/>
      <c r="K28" s="1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21"/>
      <c r="Z28" s="26">
        <f t="shared" si="1"/>
        <v>0</v>
      </c>
      <c r="AA28" s="26">
        <f t="shared" si="2"/>
        <v>0</v>
      </c>
      <c r="AB28" s="30"/>
      <c r="AC28" s="26" t="str">
        <f>IF(Kontaktdaten!K28&lt;&gt;"",Textbausteine!$D$4&amp;Kontaktdaten!K28&amp;", "&amp;CHAR(10),"")</f>
        <v xml:space="preserve">Sehr geehrte Frau name_mutter_21, 
</v>
      </c>
      <c r="AD28" s="26" t="str">
        <f>IF(Kontaktdaten!R28&lt;&gt;"",Textbausteine!$D$5&amp;Kontaktdaten!R28&amp;", "&amp;CHAR(10),"")</f>
        <v xml:space="preserve">Sehr geehrter Herr name_vater_21, 
</v>
      </c>
      <c r="AE28" s="27" t="str">
        <f>CHAR(10)&amp;Textbausteine!$D$7&amp;" "&amp;D28&amp;" am "&amp;TEXT($C$4,"TTTT")&amp;", den "&amp;DAY($C$4)&amp;". "&amp;TEXT($C$4,"MMMM")&amp;" "&amp;Textbausteine!$F$7</f>
        <v xml:space="preserve">
gerne möchte ich Sie über das Verhalten von vor_kind_21 am Samstag, den 0. Januar im XXXunterricht in Kenntnis setzen.</v>
      </c>
      <c r="AF28" s="26" t="str">
        <f>IF(Z28&gt;0,CHAR(10)&amp;CHAR(10)&amp;Textbausteine!$D$9&amp;D28&amp;CHAR(10),"")</f>
        <v/>
      </c>
      <c r="AG28" s="26" t="str">
        <f>IF(E28&gt;0,CHAR(10)&amp;"- "&amp;E28&amp;" "&amp;Textbausteine!$D$11,"")</f>
        <v/>
      </c>
      <c r="AH28" s="26" t="str">
        <f>IF(G28=1,CHAR(10)&amp;"- "&amp;Textbausteine!$D$12, IF(G28=2,CHAR(10)&amp;"- "&amp;Textbausteine!$F$12, IF(G28=3,CHAR(10)&amp;"- "&amp;Textbausteine!$H$12,"")))</f>
        <v/>
      </c>
      <c r="AI28" s="26" t="str">
        <f>IF(H28=1,CHAR(10)&amp;"- "&amp;Textbausteine!$D$13, IF(H28=2,CHAR(10)&amp;"- "&amp;Textbausteine!$F$13, IF(H28=3,CHAR(10)&amp;"- "&amp;Textbausteine!$H$13,"")))</f>
        <v/>
      </c>
      <c r="AJ28" s="26" t="str">
        <f>IF(I28=1,CHAR(10)&amp;"- "&amp;Textbausteine!$D$14, IF(I28=2,CHAR(10)&amp;"- "&amp;Textbausteine!$F$14, IF(I28=3,CHAR(10)&amp;"- "&amp;Textbausteine!$H$14,"")))</f>
        <v/>
      </c>
      <c r="AK28" s="26" t="str">
        <f>IF(J28=1,CHAR(10)&amp;"- "&amp;Textbausteine!$D$15, "")</f>
        <v/>
      </c>
      <c r="AL28" s="26" t="str">
        <f>IF(K28=1,CHAR(10)&amp;"- "&amp;Textbausteine!$D$16, "")</f>
        <v/>
      </c>
      <c r="AM28" s="26" t="str">
        <f>IF(L28=1,CHAR(10)&amp;"- "&amp;Textbausteine!$D$17, "")</f>
        <v/>
      </c>
      <c r="AN28" s="26" t="str">
        <f>IF(AA28&gt;0,CHAR(10)&amp;CHAR(10)&amp;Textbausteine!$D$20&amp;" "&amp;D28&amp;CHAR(10),"")</f>
        <v/>
      </c>
      <c r="AO28" s="26" t="str">
        <f>IF(M28=1,CHAR(10)&amp;"- "&amp;Textbausteine!$D$22, "")</f>
        <v/>
      </c>
      <c r="AP28" s="26" t="str">
        <f>IF(N28=1,CHAR(10)&amp;"- "&amp;Textbausteine!$D$23, "")</f>
        <v/>
      </c>
      <c r="AQ28" s="26" t="str">
        <f>IF(O28=1,CHAR(10)&amp;"- "&amp;Textbausteine!$D$24, IF(O28=2,CHAR(10)&amp;"- "&amp;Textbausteine!$F$24, IF(O28=3,CHAR(10)&amp;"- "&amp;Textbausteine!$H$24,"")))</f>
        <v/>
      </c>
      <c r="AR28" s="26" t="str">
        <f>IF(P28=1,CHAR(10)&amp;"- "&amp;Textbausteine!$D$25, IF(P28=2,CHAR(10)&amp;"- "&amp;Textbausteine!$F$25, IF(P28=3,CHAR(10)&amp;"- "&amp;Textbausteine!$H$25,"")))</f>
        <v/>
      </c>
      <c r="AS28" s="26" t="str">
        <f>IF(Q28=1,CHAR(10)&amp;"- "&amp;Textbausteine!$D$26, "")</f>
        <v/>
      </c>
      <c r="AT28" s="26" t="str">
        <f>IF(R28=1,CHAR(10)&amp;"- "&amp;Textbausteine!$D$27, IF(R28=2,CHAR(10)&amp;"- "&amp;Textbausteine!$F$27, IF(R28=3,CHAR(10)&amp;"- "&amp;Textbausteine!$H$27,"")))</f>
        <v/>
      </c>
      <c r="AU28" s="26" t="str">
        <f>IF(S28=1,CHAR(10)&amp;"- "&amp;Textbausteine!$D$28, IF(S28=2,CHAR(10)&amp;"- "&amp;Textbausteine!$F$28, IF(S28=3,CHAR(10)&amp;"- "&amp;Textbausteine!$H$28,"")))</f>
        <v/>
      </c>
      <c r="AV28" s="26" t="str">
        <f>IF(T28=1,CHAR(10)&amp;"- "&amp;Textbausteine!$D$29, IF(T28=2,CHAR(10)&amp;"- "&amp;Textbausteine!$F$29, IF(T28=3,CHAR(10)&amp;"- "&amp;Textbausteine!$H$29,"")))</f>
        <v/>
      </c>
      <c r="AW28" s="26" t="str">
        <f>IF(U28=1,CHAR(10)&amp;"- "&amp;Textbausteine!$D$30, IF(U28=2,CHAR(10)&amp;"- "&amp;Textbausteine!$F$30, IF(U28=3,CHAR(10)&amp;"- "&amp;Textbausteine!$H$30,"")))</f>
        <v/>
      </c>
      <c r="AX28" s="26" t="str">
        <f>CHAR(10)&amp;CHAR(10)&amp;Textbausteine!$D$32</f>
        <v xml:space="preserve">
Es wäre nett, wenn Sie mir den Erhalt dieser Mail bestätigen könnten.</v>
      </c>
      <c r="AY28" s="26" t="str">
        <f>CHAR(10)&amp;CHAR(10)&amp;Textbausteine!$D$34</f>
        <v xml:space="preserve">
Mit freundlichen Grüßen</v>
      </c>
      <c r="AZ28" s="26" t="str">
        <f>CHAR(10)&amp;Textbausteine!$D$35</f>
        <v xml:space="preserve">
XXX XXX</v>
      </c>
      <c r="BA28" s="26" t="str">
        <f>CHAR(10)&amp;Textbausteine!$D$36</f>
        <v xml:space="preserve">
(Fachlehrer XXX)</v>
      </c>
      <c r="BB28" s="26"/>
      <c r="BD28" s="20" t="str">
        <f>IF(V28&lt;&gt;"",Textbausteine!$D$2&amp;" "&amp;D28&amp;" am "&amp;TEXT($C$4,"TTTT")&amp;", den "&amp;DAY($C$4)&amp;". "&amp;TEXT($C$4,"MMMM")&amp;" "&amp;Textbausteine!$F$2,"")</f>
        <v/>
      </c>
      <c r="BE28" s="20" t="str">
        <f t="shared" si="3"/>
        <v/>
      </c>
      <c r="BF28" s="18" t="str">
        <f>IF(V28&lt;&gt;"",Tabelle1[[#This Row],[Mail_m]],"")</f>
        <v/>
      </c>
      <c r="BG28" s="18" t="str">
        <f>IF(V28&lt;&gt;"",Tabelle1[[#This Row],[Mail_v]],"")</f>
        <v/>
      </c>
    </row>
    <row r="29" spans="1:59" ht="18.75" customHeight="1" x14ac:dyDescent="0.25">
      <c r="A29" s="17">
        <v>22</v>
      </c>
      <c r="B29" s="52"/>
      <c r="C29" s="11" t="str">
        <f>MID(Kontaktdaten!C29,1,200)</f>
        <v>name_kind_22</v>
      </c>
      <c r="D29" s="11" t="str">
        <f>MID(Kontaktdaten!D29,1,200)</f>
        <v>vor_kind_22</v>
      </c>
      <c r="E29" s="1"/>
      <c r="F29" s="1">
        <f t="shared" ref="F29:F37" si="4">IF(E29&gt;0,1,0)</f>
        <v>0</v>
      </c>
      <c r="G29" s="1"/>
      <c r="H29" s="1"/>
      <c r="I29" s="1"/>
      <c r="J29" s="1"/>
      <c r="K29" s="1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21"/>
      <c r="Z29" s="26">
        <f t="shared" si="1"/>
        <v>0</v>
      </c>
      <c r="AA29" s="26">
        <f t="shared" si="2"/>
        <v>0</v>
      </c>
      <c r="AB29" s="30"/>
      <c r="AC29" s="26" t="str">
        <f>IF(Kontaktdaten!K29&lt;&gt;"",Textbausteine!$D$4&amp;Kontaktdaten!K29&amp;", "&amp;CHAR(10),"")</f>
        <v xml:space="preserve">Sehr geehrte Frau name_mutter_22, 
</v>
      </c>
      <c r="AD29" s="26" t="str">
        <f>IF(Kontaktdaten!R29&lt;&gt;"",Textbausteine!$D$5&amp;Kontaktdaten!R29&amp;", "&amp;CHAR(10),"")</f>
        <v xml:space="preserve">Sehr geehrter Herr name_vater_22, 
</v>
      </c>
      <c r="AE29" s="27" t="str">
        <f>CHAR(10)&amp;Textbausteine!$D$7&amp;" "&amp;D29&amp;" am "&amp;TEXT($C$4,"TTTT")&amp;", den "&amp;DAY($C$4)&amp;". "&amp;TEXT($C$4,"MMMM")&amp;" "&amp;Textbausteine!$F$7</f>
        <v xml:space="preserve">
gerne möchte ich Sie über das Verhalten von vor_kind_22 am Samstag, den 0. Januar im XXXunterricht in Kenntnis setzen.</v>
      </c>
      <c r="AF29" s="26" t="str">
        <f>IF(Z29&gt;0,CHAR(10)&amp;CHAR(10)&amp;Textbausteine!$D$9&amp;D29&amp;CHAR(10),"")</f>
        <v/>
      </c>
      <c r="AG29" s="26" t="str">
        <f>IF(E29&gt;0,CHAR(10)&amp;"- "&amp;E29&amp;" "&amp;Textbausteine!$D$11,"")</f>
        <v/>
      </c>
      <c r="AH29" s="26" t="str">
        <f>IF(G29=1,CHAR(10)&amp;"- "&amp;Textbausteine!$D$12, IF(G29=2,CHAR(10)&amp;"- "&amp;Textbausteine!$F$12, IF(G29=3,CHAR(10)&amp;"- "&amp;Textbausteine!$H$12,"")))</f>
        <v/>
      </c>
      <c r="AI29" s="26" t="str">
        <f>IF(H29=1,CHAR(10)&amp;"- "&amp;Textbausteine!$D$13, IF(H29=2,CHAR(10)&amp;"- "&amp;Textbausteine!$F$13, IF(H29=3,CHAR(10)&amp;"- "&amp;Textbausteine!$H$13,"")))</f>
        <v/>
      </c>
      <c r="AJ29" s="26" t="str">
        <f>IF(I29=1,CHAR(10)&amp;"- "&amp;Textbausteine!$D$14, IF(I29=2,CHAR(10)&amp;"- "&amp;Textbausteine!$F$14, IF(I29=3,CHAR(10)&amp;"- "&amp;Textbausteine!$H$14,"")))</f>
        <v/>
      </c>
      <c r="AK29" s="26" t="str">
        <f>IF(J29=1,CHAR(10)&amp;"- "&amp;Textbausteine!$D$15, "")</f>
        <v/>
      </c>
      <c r="AL29" s="26" t="str">
        <f>IF(K29=1,CHAR(10)&amp;"- "&amp;Textbausteine!$D$16, "")</f>
        <v/>
      </c>
      <c r="AM29" s="26" t="str">
        <f>IF(L29=1,CHAR(10)&amp;"- "&amp;Textbausteine!$D$17, "")</f>
        <v/>
      </c>
      <c r="AN29" s="26" t="str">
        <f>IF(AA29&gt;0,CHAR(10)&amp;CHAR(10)&amp;Textbausteine!$D$20&amp;" "&amp;D29&amp;CHAR(10),"")</f>
        <v/>
      </c>
      <c r="AO29" s="26" t="str">
        <f>IF(M29=1,CHAR(10)&amp;"- "&amp;Textbausteine!$D$22, "")</f>
        <v/>
      </c>
      <c r="AP29" s="26" t="str">
        <f>IF(N29=1,CHAR(10)&amp;"- "&amp;Textbausteine!$D$23, "")</f>
        <v/>
      </c>
      <c r="AQ29" s="26" t="str">
        <f>IF(O29=1,CHAR(10)&amp;"- "&amp;Textbausteine!$D$24, IF(O29=2,CHAR(10)&amp;"- "&amp;Textbausteine!$F$24, IF(O29=3,CHAR(10)&amp;"- "&amp;Textbausteine!$H$24,"")))</f>
        <v/>
      </c>
      <c r="AR29" s="26" t="str">
        <f>IF(P29=1,CHAR(10)&amp;"- "&amp;Textbausteine!$D$25, IF(P29=2,CHAR(10)&amp;"- "&amp;Textbausteine!$F$25, IF(P29=3,CHAR(10)&amp;"- "&amp;Textbausteine!$H$25,"")))</f>
        <v/>
      </c>
      <c r="AS29" s="26" t="str">
        <f>IF(Q29=1,CHAR(10)&amp;"- "&amp;Textbausteine!$D$26, "")</f>
        <v/>
      </c>
      <c r="AT29" s="26" t="str">
        <f>IF(R29=1,CHAR(10)&amp;"- "&amp;Textbausteine!$D$27, IF(R29=2,CHAR(10)&amp;"- "&amp;Textbausteine!$F$27, IF(R29=3,CHAR(10)&amp;"- "&amp;Textbausteine!$H$27,"")))</f>
        <v/>
      </c>
      <c r="AU29" s="26" t="str">
        <f>IF(S29=1,CHAR(10)&amp;"- "&amp;Textbausteine!$D$28, IF(S29=2,CHAR(10)&amp;"- "&amp;Textbausteine!$F$28, IF(S29=3,CHAR(10)&amp;"- "&amp;Textbausteine!$H$28,"")))</f>
        <v/>
      </c>
      <c r="AV29" s="26" t="str">
        <f>IF(T29=1,CHAR(10)&amp;"- "&amp;Textbausteine!$D$29, IF(T29=2,CHAR(10)&amp;"- "&amp;Textbausteine!$F$29, IF(T29=3,CHAR(10)&amp;"- "&amp;Textbausteine!$H$29,"")))</f>
        <v/>
      </c>
      <c r="AW29" s="26" t="str">
        <f>IF(U29=1,CHAR(10)&amp;"- "&amp;Textbausteine!$D$30, IF(U29=2,CHAR(10)&amp;"- "&amp;Textbausteine!$F$30, IF(U29=3,CHAR(10)&amp;"- "&amp;Textbausteine!$H$30,"")))</f>
        <v/>
      </c>
      <c r="AX29" s="26" t="str">
        <f>CHAR(10)&amp;CHAR(10)&amp;Textbausteine!$D$32</f>
        <v xml:space="preserve">
Es wäre nett, wenn Sie mir den Erhalt dieser Mail bestätigen könnten.</v>
      </c>
      <c r="AY29" s="26" t="str">
        <f>CHAR(10)&amp;CHAR(10)&amp;Textbausteine!$D$34</f>
        <v xml:space="preserve">
Mit freundlichen Grüßen</v>
      </c>
      <c r="AZ29" s="26" t="str">
        <f>CHAR(10)&amp;Textbausteine!$D$35</f>
        <v xml:space="preserve">
XXX XXX</v>
      </c>
      <c r="BA29" s="26" t="str">
        <f>CHAR(10)&amp;Textbausteine!$D$36</f>
        <v xml:space="preserve">
(Fachlehrer XXX)</v>
      </c>
      <c r="BB29" s="26"/>
      <c r="BD29" s="20" t="str">
        <f>IF(V29&lt;&gt;"",Textbausteine!$D$2&amp;" "&amp;D29&amp;" am "&amp;TEXT($C$4,"TTTT")&amp;", den "&amp;DAY($C$4)&amp;". "&amp;TEXT($C$4,"MMMM")&amp;" "&amp;Textbausteine!$F$2,"")</f>
        <v/>
      </c>
      <c r="BE29" s="20" t="str">
        <f t="shared" si="3"/>
        <v/>
      </c>
      <c r="BF29" s="18" t="str">
        <f>IF(V29&lt;&gt;"",Tabelle1[[#This Row],[Mail_m]],"")</f>
        <v/>
      </c>
      <c r="BG29" s="18" t="str">
        <f>IF(V29&lt;&gt;"",Tabelle1[[#This Row],[Mail_v]],"")</f>
        <v/>
      </c>
    </row>
    <row r="30" spans="1:59" ht="18.75" customHeight="1" x14ac:dyDescent="0.25">
      <c r="A30" s="17">
        <v>23</v>
      </c>
      <c r="B30" s="52"/>
      <c r="C30" s="11" t="str">
        <f>MID(Kontaktdaten!C30,1,200)</f>
        <v>name_kind_23</v>
      </c>
      <c r="D30" s="11" t="str">
        <f>MID(Kontaktdaten!D30,1,200)</f>
        <v>vor_kind_23</v>
      </c>
      <c r="E30" s="1"/>
      <c r="F30" s="1">
        <f t="shared" si="4"/>
        <v>0</v>
      </c>
      <c r="G30" s="1"/>
      <c r="H30" s="1"/>
      <c r="I30" s="1"/>
      <c r="J30" s="1"/>
      <c r="K30" s="1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21"/>
      <c r="Z30" s="26">
        <f t="shared" si="1"/>
        <v>0</v>
      </c>
      <c r="AA30" s="26">
        <f t="shared" si="2"/>
        <v>0</v>
      </c>
      <c r="AB30" s="30"/>
      <c r="AC30" s="26" t="str">
        <f>IF(Kontaktdaten!K30&lt;&gt;"",Textbausteine!$D$4&amp;Kontaktdaten!K30&amp;", "&amp;CHAR(10),"")</f>
        <v xml:space="preserve">Sehr geehrte Frau name_mutter_23, 
</v>
      </c>
      <c r="AD30" s="26" t="str">
        <f>IF(Kontaktdaten!R30&lt;&gt;"",Textbausteine!$D$5&amp;Kontaktdaten!R30&amp;", "&amp;CHAR(10),"")</f>
        <v xml:space="preserve">Sehr geehrter Herr name_vater_23, 
</v>
      </c>
      <c r="AE30" s="27" t="str">
        <f>CHAR(10)&amp;Textbausteine!$D$7&amp;" "&amp;D30&amp;" am "&amp;TEXT($C$4,"TTTT")&amp;", den "&amp;DAY($C$4)&amp;". "&amp;TEXT($C$4,"MMMM")&amp;" "&amp;Textbausteine!$F$7</f>
        <v xml:space="preserve">
gerne möchte ich Sie über das Verhalten von vor_kind_23 am Samstag, den 0. Januar im XXXunterricht in Kenntnis setzen.</v>
      </c>
      <c r="AF30" s="26" t="str">
        <f>IF(Z30&gt;0,CHAR(10)&amp;CHAR(10)&amp;Textbausteine!$D$9&amp;D30&amp;CHAR(10),"")</f>
        <v/>
      </c>
      <c r="AG30" s="26" t="str">
        <f>IF(E30&gt;0,CHAR(10)&amp;"- "&amp;E30&amp;" "&amp;Textbausteine!$D$11,"")</f>
        <v/>
      </c>
      <c r="AH30" s="26" t="str">
        <f>IF(G30=1,CHAR(10)&amp;"- "&amp;Textbausteine!$D$12, IF(G30=2,CHAR(10)&amp;"- "&amp;Textbausteine!$F$12, IF(G30=3,CHAR(10)&amp;"- "&amp;Textbausteine!$H$12,"")))</f>
        <v/>
      </c>
      <c r="AI30" s="26" t="str">
        <f>IF(H30=1,CHAR(10)&amp;"- "&amp;Textbausteine!$D$13, IF(H30=2,CHAR(10)&amp;"- "&amp;Textbausteine!$F$13, IF(H30=3,CHAR(10)&amp;"- "&amp;Textbausteine!$H$13,"")))</f>
        <v/>
      </c>
      <c r="AJ30" s="26" t="str">
        <f>IF(I30=1,CHAR(10)&amp;"- "&amp;Textbausteine!$D$14, IF(I30=2,CHAR(10)&amp;"- "&amp;Textbausteine!$F$14, IF(I30=3,CHAR(10)&amp;"- "&amp;Textbausteine!$H$14,"")))</f>
        <v/>
      </c>
      <c r="AK30" s="26" t="str">
        <f>IF(J30=1,CHAR(10)&amp;"- "&amp;Textbausteine!$D$15, "")</f>
        <v/>
      </c>
      <c r="AL30" s="26" t="str">
        <f>IF(K30=1,CHAR(10)&amp;"- "&amp;Textbausteine!$D$16, "")</f>
        <v/>
      </c>
      <c r="AM30" s="26" t="str">
        <f>IF(L30=1,CHAR(10)&amp;"- "&amp;Textbausteine!$D$17, "")</f>
        <v/>
      </c>
      <c r="AN30" s="26" t="str">
        <f>IF(AA30&gt;0,CHAR(10)&amp;CHAR(10)&amp;Textbausteine!$D$20&amp;" "&amp;D30&amp;CHAR(10),"")</f>
        <v/>
      </c>
      <c r="AO30" s="26" t="str">
        <f>IF(M30=1,CHAR(10)&amp;"- "&amp;Textbausteine!$D$22, "")</f>
        <v/>
      </c>
      <c r="AP30" s="26" t="str">
        <f>IF(N30=1,CHAR(10)&amp;"- "&amp;Textbausteine!$D$23, "")</f>
        <v/>
      </c>
      <c r="AQ30" s="26" t="str">
        <f>IF(O30=1,CHAR(10)&amp;"- "&amp;Textbausteine!$D$24, IF(O30=2,CHAR(10)&amp;"- "&amp;Textbausteine!$F$24, IF(O30=3,CHAR(10)&amp;"- "&amp;Textbausteine!$H$24,"")))</f>
        <v/>
      </c>
      <c r="AR30" s="26" t="str">
        <f>IF(P30=1,CHAR(10)&amp;"- "&amp;Textbausteine!$D$25, IF(P30=2,CHAR(10)&amp;"- "&amp;Textbausteine!$F$25, IF(P30=3,CHAR(10)&amp;"- "&amp;Textbausteine!$H$25,"")))</f>
        <v/>
      </c>
      <c r="AS30" s="26" t="str">
        <f>IF(Q30=1,CHAR(10)&amp;"- "&amp;Textbausteine!$D$26, "")</f>
        <v/>
      </c>
      <c r="AT30" s="26" t="str">
        <f>IF(R30=1,CHAR(10)&amp;"- "&amp;Textbausteine!$D$27, IF(R30=2,CHAR(10)&amp;"- "&amp;Textbausteine!$F$27, IF(R30=3,CHAR(10)&amp;"- "&amp;Textbausteine!$H$27,"")))</f>
        <v/>
      </c>
      <c r="AU30" s="26" t="str">
        <f>IF(S30=1,CHAR(10)&amp;"- "&amp;Textbausteine!$D$28, IF(S30=2,CHAR(10)&amp;"- "&amp;Textbausteine!$F$28, IF(S30=3,CHAR(10)&amp;"- "&amp;Textbausteine!$H$28,"")))</f>
        <v/>
      </c>
      <c r="AV30" s="26" t="str">
        <f>IF(T30=1,CHAR(10)&amp;"- "&amp;Textbausteine!$D$29, IF(T30=2,CHAR(10)&amp;"- "&amp;Textbausteine!$F$29, IF(T30=3,CHAR(10)&amp;"- "&amp;Textbausteine!$H$29,"")))</f>
        <v/>
      </c>
      <c r="AW30" s="26" t="str">
        <f>IF(U30=1,CHAR(10)&amp;"- "&amp;Textbausteine!$D$30, IF(U30=2,CHAR(10)&amp;"- "&amp;Textbausteine!$F$30, IF(U30=3,CHAR(10)&amp;"- "&amp;Textbausteine!$H$30,"")))</f>
        <v/>
      </c>
      <c r="AX30" s="26" t="str">
        <f>CHAR(10)&amp;CHAR(10)&amp;Textbausteine!$D$32</f>
        <v xml:space="preserve">
Es wäre nett, wenn Sie mir den Erhalt dieser Mail bestätigen könnten.</v>
      </c>
      <c r="AY30" s="26" t="str">
        <f>CHAR(10)&amp;CHAR(10)&amp;Textbausteine!$D$34</f>
        <v xml:space="preserve">
Mit freundlichen Grüßen</v>
      </c>
      <c r="AZ30" s="26" t="str">
        <f>CHAR(10)&amp;Textbausteine!$D$35</f>
        <v xml:space="preserve">
XXX XXX</v>
      </c>
      <c r="BA30" s="26" t="str">
        <f>CHAR(10)&amp;Textbausteine!$D$36</f>
        <v xml:space="preserve">
(Fachlehrer XXX)</v>
      </c>
      <c r="BB30" s="26"/>
      <c r="BD30" s="20" t="str">
        <f>IF(V30&lt;&gt;"",Textbausteine!$D$2&amp;" "&amp;D30&amp;" am "&amp;TEXT($C$4,"TTTT")&amp;", den "&amp;DAY($C$4)&amp;". "&amp;TEXT($C$4,"MMMM")&amp;" "&amp;Textbausteine!$F$2,"")</f>
        <v/>
      </c>
      <c r="BE30" s="20" t="str">
        <f t="shared" si="3"/>
        <v/>
      </c>
      <c r="BF30" s="18" t="str">
        <f>IF(V30&lt;&gt;"",Tabelle1[[#This Row],[Mail_m]],"")</f>
        <v/>
      </c>
      <c r="BG30" s="18" t="str">
        <f>IF(V30&lt;&gt;"",Tabelle1[[#This Row],[Mail_v]],"")</f>
        <v/>
      </c>
    </row>
    <row r="31" spans="1:59" ht="18.75" customHeight="1" x14ac:dyDescent="0.25">
      <c r="A31" s="17">
        <v>24</v>
      </c>
      <c r="B31" s="52"/>
      <c r="C31" s="11" t="str">
        <f>MID(Kontaktdaten!C31,1,200)</f>
        <v>name_kind_24</v>
      </c>
      <c r="D31" s="11" t="str">
        <f>MID(Kontaktdaten!D31,1,200)</f>
        <v>vor_kind_24</v>
      </c>
      <c r="E31" s="1"/>
      <c r="F31" s="1">
        <f t="shared" si="4"/>
        <v>0</v>
      </c>
      <c r="G31" s="1"/>
      <c r="H31" s="1"/>
      <c r="I31" s="1"/>
      <c r="J31" s="1"/>
      <c r="K31" s="1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21"/>
      <c r="Z31" s="26">
        <f t="shared" si="1"/>
        <v>0</v>
      </c>
      <c r="AA31" s="26">
        <f t="shared" si="2"/>
        <v>0</v>
      </c>
      <c r="AB31" s="30"/>
      <c r="AC31" s="26" t="str">
        <f>IF(Kontaktdaten!K31&lt;&gt;"",Textbausteine!$D$4&amp;Kontaktdaten!K31&amp;", "&amp;CHAR(10),"")</f>
        <v xml:space="preserve">Sehr geehrte Frau name_mutter_24, 
</v>
      </c>
      <c r="AD31" s="26" t="str">
        <f>IF(Kontaktdaten!R31&lt;&gt;"",Textbausteine!$D$5&amp;Kontaktdaten!R31&amp;", "&amp;CHAR(10),"")</f>
        <v xml:space="preserve">Sehr geehrter Herr name_vater_24, 
</v>
      </c>
      <c r="AE31" s="27" t="str">
        <f>CHAR(10)&amp;Textbausteine!$D$7&amp;" "&amp;D31&amp;" am "&amp;TEXT($C$4,"TTTT")&amp;", den "&amp;DAY($C$4)&amp;". "&amp;TEXT($C$4,"MMMM")&amp;" "&amp;Textbausteine!$F$7</f>
        <v xml:space="preserve">
gerne möchte ich Sie über das Verhalten von vor_kind_24 am Samstag, den 0. Januar im XXXunterricht in Kenntnis setzen.</v>
      </c>
      <c r="AF31" s="26" t="str">
        <f>IF(Z31&gt;0,CHAR(10)&amp;CHAR(10)&amp;Textbausteine!$D$9&amp;D31&amp;CHAR(10),"")</f>
        <v/>
      </c>
      <c r="AG31" s="26" t="str">
        <f>IF(E31&gt;0,CHAR(10)&amp;"- "&amp;E31&amp;" "&amp;Textbausteine!$D$11,"")</f>
        <v/>
      </c>
      <c r="AH31" s="26" t="str">
        <f>IF(G31=1,CHAR(10)&amp;"- "&amp;Textbausteine!$D$12, IF(G31=2,CHAR(10)&amp;"- "&amp;Textbausteine!$F$12, IF(G31=3,CHAR(10)&amp;"- "&amp;Textbausteine!$H$12,"")))</f>
        <v/>
      </c>
      <c r="AI31" s="26" t="str">
        <f>IF(H31=1,CHAR(10)&amp;"- "&amp;Textbausteine!$D$13, IF(H31=2,CHAR(10)&amp;"- "&amp;Textbausteine!$F$13, IF(H31=3,CHAR(10)&amp;"- "&amp;Textbausteine!$H$13,"")))</f>
        <v/>
      </c>
      <c r="AJ31" s="26" t="str">
        <f>IF(I31=1,CHAR(10)&amp;"- "&amp;Textbausteine!$D$14, IF(I31=2,CHAR(10)&amp;"- "&amp;Textbausteine!$F$14, IF(I31=3,CHAR(10)&amp;"- "&amp;Textbausteine!$H$14,"")))</f>
        <v/>
      </c>
      <c r="AK31" s="26" t="str">
        <f>IF(J31=1,CHAR(10)&amp;"- "&amp;Textbausteine!$D$15, "")</f>
        <v/>
      </c>
      <c r="AL31" s="26" t="str">
        <f>IF(K31=1,CHAR(10)&amp;"- "&amp;Textbausteine!$D$16, "")</f>
        <v/>
      </c>
      <c r="AM31" s="26" t="str">
        <f>IF(L31=1,CHAR(10)&amp;"- "&amp;Textbausteine!$D$17, "")</f>
        <v/>
      </c>
      <c r="AN31" s="26" t="str">
        <f>IF(AA31&gt;0,CHAR(10)&amp;CHAR(10)&amp;Textbausteine!$D$20&amp;" "&amp;D31&amp;CHAR(10),"")</f>
        <v/>
      </c>
      <c r="AO31" s="26" t="str">
        <f>IF(M31=1,CHAR(10)&amp;"- "&amp;Textbausteine!$D$22, "")</f>
        <v/>
      </c>
      <c r="AP31" s="26" t="str">
        <f>IF(N31=1,CHAR(10)&amp;"- "&amp;Textbausteine!$D$23, "")</f>
        <v/>
      </c>
      <c r="AQ31" s="26" t="str">
        <f>IF(O31=1,CHAR(10)&amp;"- "&amp;Textbausteine!$D$24, IF(O31=2,CHAR(10)&amp;"- "&amp;Textbausteine!$F$24, IF(O31=3,CHAR(10)&amp;"- "&amp;Textbausteine!$H$24,"")))</f>
        <v/>
      </c>
      <c r="AR31" s="26" t="str">
        <f>IF(P31=1,CHAR(10)&amp;"- "&amp;Textbausteine!$D$25, IF(P31=2,CHAR(10)&amp;"- "&amp;Textbausteine!$F$25, IF(P31=3,CHAR(10)&amp;"- "&amp;Textbausteine!$H$25,"")))</f>
        <v/>
      </c>
      <c r="AS31" s="26" t="str">
        <f>IF(Q31=1,CHAR(10)&amp;"- "&amp;Textbausteine!$D$26, "")</f>
        <v/>
      </c>
      <c r="AT31" s="26" t="str">
        <f>IF(R31=1,CHAR(10)&amp;"- "&amp;Textbausteine!$D$27, IF(R31=2,CHAR(10)&amp;"- "&amp;Textbausteine!$F$27, IF(R31=3,CHAR(10)&amp;"- "&amp;Textbausteine!$H$27,"")))</f>
        <v/>
      </c>
      <c r="AU31" s="26" t="str">
        <f>IF(S31=1,CHAR(10)&amp;"- "&amp;Textbausteine!$D$28, IF(S31=2,CHAR(10)&amp;"- "&amp;Textbausteine!$F$28, IF(S31=3,CHAR(10)&amp;"- "&amp;Textbausteine!$H$28,"")))</f>
        <v/>
      </c>
      <c r="AV31" s="26" t="str">
        <f>IF(T31=1,CHAR(10)&amp;"- "&amp;Textbausteine!$D$29, IF(T31=2,CHAR(10)&amp;"- "&amp;Textbausteine!$F$29, IF(T31=3,CHAR(10)&amp;"- "&amp;Textbausteine!$H$29,"")))</f>
        <v/>
      </c>
      <c r="AW31" s="26" t="str">
        <f>IF(U31=1,CHAR(10)&amp;"- "&amp;Textbausteine!$D$30, IF(U31=2,CHAR(10)&amp;"- "&amp;Textbausteine!$F$30, IF(U31=3,CHAR(10)&amp;"- "&amp;Textbausteine!$H$30,"")))</f>
        <v/>
      </c>
      <c r="AX31" s="26" t="str">
        <f>CHAR(10)&amp;CHAR(10)&amp;Textbausteine!$D$32</f>
        <v xml:space="preserve">
Es wäre nett, wenn Sie mir den Erhalt dieser Mail bestätigen könnten.</v>
      </c>
      <c r="AY31" s="26" t="str">
        <f>CHAR(10)&amp;CHAR(10)&amp;Textbausteine!$D$34</f>
        <v xml:space="preserve">
Mit freundlichen Grüßen</v>
      </c>
      <c r="AZ31" s="26" t="str">
        <f>CHAR(10)&amp;Textbausteine!$D$35</f>
        <v xml:space="preserve">
XXX XXX</v>
      </c>
      <c r="BA31" s="26" t="str">
        <f>CHAR(10)&amp;Textbausteine!$D$36</f>
        <v xml:space="preserve">
(Fachlehrer XXX)</v>
      </c>
      <c r="BB31" s="26"/>
      <c r="BD31" s="20" t="str">
        <f>IF(V31&lt;&gt;"",Textbausteine!$D$2&amp;" "&amp;D31&amp;" am "&amp;TEXT($C$4,"TTTT")&amp;", den "&amp;DAY($C$4)&amp;". "&amp;TEXT($C$4,"MMMM")&amp;" "&amp;Textbausteine!$F$2,"")</f>
        <v/>
      </c>
      <c r="BE31" s="20" t="str">
        <f t="shared" si="3"/>
        <v/>
      </c>
      <c r="BF31" s="18" t="str">
        <f>IF(V31&lt;&gt;"",Tabelle1[[#This Row],[Mail_m]],"")</f>
        <v/>
      </c>
      <c r="BG31" s="18" t="str">
        <f>IF(V31&lt;&gt;"",Tabelle1[[#This Row],[Mail_v]],"")</f>
        <v/>
      </c>
    </row>
    <row r="32" spans="1:59" ht="18.75" customHeight="1" x14ac:dyDescent="0.25">
      <c r="A32" s="17">
        <v>25</v>
      </c>
      <c r="B32" s="52"/>
      <c r="C32" s="11" t="str">
        <f>MID(Kontaktdaten!C32,1,200)</f>
        <v>name_kind_25</v>
      </c>
      <c r="D32" s="11" t="str">
        <f>MID(Kontaktdaten!D32,1,200)</f>
        <v>vor_kind_25</v>
      </c>
      <c r="E32" s="1"/>
      <c r="F32" s="1">
        <f t="shared" si="4"/>
        <v>0</v>
      </c>
      <c r="G32" s="1"/>
      <c r="H32" s="1"/>
      <c r="I32" s="1"/>
      <c r="J32" s="1"/>
      <c r="K32" s="1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21"/>
      <c r="Z32" s="26">
        <f t="shared" si="1"/>
        <v>0</v>
      </c>
      <c r="AA32" s="26">
        <f t="shared" si="2"/>
        <v>0</v>
      </c>
      <c r="AB32" s="30"/>
      <c r="AC32" s="26" t="str">
        <f>IF(Kontaktdaten!K32&lt;&gt;"",Textbausteine!$D$4&amp;Kontaktdaten!K32&amp;", "&amp;CHAR(10),"")</f>
        <v xml:space="preserve">Sehr geehrte Frau name_mutter_25, 
</v>
      </c>
      <c r="AD32" s="26" t="str">
        <f>IF(Kontaktdaten!R32&lt;&gt;"",Textbausteine!$D$5&amp;Kontaktdaten!R32&amp;", "&amp;CHAR(10),"")</f>
        <v xml:space="preserve">Sehr geehrter Herr name_vater_25, 
</v>
      </c>
      <c r="AE32" s="27" t="str">
        <f>CHAR(10)&amp;Textbausteine!$D$7&amp;" "&amp;D32&amp;" am "&amp;TEXT($C$4,"TTTT")&amp;", den "&amp;DAY($C$4)&amp;". "&amp;TEXT($C$4,"MMMM")&amp;" "&amp;Textbausteine!$F$7</f>
        <v xml:space="preserve">
gerne möchte ich Sie über das Verhalten von vor_kind_25 am Samstag, den 0. Januar im XXXunterricht in Kenntnis setzen.</v>
      </c>
      <c r="AF32" s="26" t="str">
        <f>IF(Z32&gt;0,CHAR(10)&amp;CHAR(10)&amp;Textbausteine!$D$9&amp;D32&amp;CHAR(10),"")</f>
        <v/>
      </c>
      <c r="AG32" s="26" t="str">
        <f>IF(E32&gt;0,CHAR(10)&amp;"- "&amp;E32&amp;" "&amp;Textbausteine!$D$11,"")</f>
        <v/>
      </c>
      <c r="AH32" s="26" t="str">
        <f>IF(G32=1,CHAR(10)&amp;"- "&amp;Textbausteine!$D$12, IF(G32=2,CHAR(10)&amp;"- "&amp;Textbausteine!$F$12, IF(G32=3,CHAR(10)&amp;"- "&amp;Textbausteine!$H$12,"")))</f>
        <v/>
      </c>
      <c r="AI32" s="26" t="str">
        <f>IF(H32=1,CHAR(10)&amp;"- "&amp;Textbausteine!$D$13, IF(H32=2,CHAR(10)&amp;"- "&amp;Textbausteine!$F$13, IF(H32=3,CHAR(10)&amp;"- "&amp;Textbausteine!$H$13,"")))</f>
        <v/>
      </c>
      <c r="AJ32" s="26" t="str">
        <f>IF(I32=1,CHAR(10)&amp;"- "&amp;Textbausteine!$D$14, IF(I32=2,CHAR(10)&amp;"- "&amp;Textbausteine!$F$14, IF(I32=3,CHAR(10)&amp;"- "&amp;Textbausteine!$H$14,"")))</f>
        <v/>
      </c>
      <c r="AK32" s="26" t="str">
        <f>IF(J32=1,CHAR(10)&amp;"- "&amp;Textbausteine!$D$15, "")</f>
        <v/>
      </c>
      <c r="AL32" s="26" t="str">
        <f>IF(K32=1,CHAR(10)&amp;"- "&amp;Textbausteine!$D$16, "")</f>
        <v/>
      </c>
      <c r="AM32" s="26" t="str">
        <f>IF(L32=1,CHAR(10)&amp;"- "&amp;Textbausteine!$D$17, "")</f>
        <v/>
      </c>
      <c r="AN32" s="26" t="str">
        <f>IF(AA32&gt;0,CHAR(10)&amp;CHAR(10)&amp;Textbausteine!$D$20&amp;" "&amp;D32&amp;CHAR(10),"")</f>
        <v/>
      </c>
      <c r="AO32" s="26" t="str">
        <f>IF(M32=1,CHAR(10)&amp;"- "&amp;Textbausteine!$D$22, "")</f>
        <v/>
      </c>
      <c r="AP32" s="26" t="str">
        <f>IF(N32=1,CHAR(10)&amp;"- "&amp;Textbausteine!$D$23, "")</f>
        <v/>
      </c>
      <c r="AQ32" s="26" t="str">
        <f>IF(O32=1,CHAR(10)&amp;"- "&amp;Textbausteine!$D$24, IF(O32=2,CHAR(10)&amp;"- "&amp;Textbausteine!$F$24, IF(O32=3,CHAR(10)&amp;"- "&amp;Textbausteine!$H$24,"")))</f>
        <v/>
      </c>
      <c r="AR32" s="26" t="str">
        <f>IF(P32=1,CHAR(10)&amp;"- "&amp;Textbausteine!$D$25, IF(P32=2,CHAR(10)&amp;"- "&amp;Textbausteine!$F$25, IF(P32=3,CHAR(10)&amp;"- "&amp;Textbausteine!$H$25,"")))</f>
        <v/>
      </c>
      <c r="AS32" s="26" t="str">
        <f>IF(Q32=1,CHAR(10)&amp;"- "&amp;Textbausteine!$D$26, "")</f>
        <v/>
      </c>
      <c r="AT32" s="26" t="str">
        <f>IF(R32=1,CHAR(10)&amp;"- "&amp;Textbausteine!$D$27, IF(R32=2,CHAR(10)&amp;"- "&amp;Textbausteine!$F$27, IF(R32=3,CHAR(10)&amp;"- "&amp;Textbausteine!$H$27,"")))</f>
        <v/>
      </c>
      <c r="AU32" s="26" t="str">
        <f>IF(S32=1,CHAR(10)&amp;"- "&amp;Textbausteine!$D$28, IF(S32=2,CHAR(10)&amp;"- "&amp;Textbausteine!$F$28, IF(S32=3,CHAR(10)&amp;"- "&amp;Textbausteine!$H$28,"")))</f>
        <v/>
      </c>
      <c r="AV32" s="26" t="str">
        <f>IF(T32=1,CHAR(10)&amp;"- "&amp;Textbausteine!$D$29, IF(T32=2,CHAR(10)&amp;"- "&amp;Textbausteine!$F$29, IF(T32=3,CHAR(10)&amp;"- "&amp;Textbausteine!$H$29,"")))</f>
        <v/>
      </c>
      <c r="AW32" s="26" t="str">
        <f>IF(U32=1,CHAR(10)&amp;"- "&amp;Textbausteine!$D$30, IF(U32=2,CHAR(10)&amp;"- "&amp;Textbausteine!$F$30, IF(U32=3,CHAR(10)&amp;"- "&amp;Textbausteine!$H$30,"")))</f>
        <v/>
      </c>
      <c r="AX32" s="26" t="str">
        <f>CHAR(10)&amp;CHAR(10)&amp;Textbausteine!$D$32</f>
        <v xml:space="preserve">
Es wäre nett, wenn Sie mir den Erhalt dieser Mail bestätigen könnten.</v>
      </c>
      <c r="AY32" s="26" t="str">
        <f>CHAR(10)&amp;CHAR(10)&amp;Textbausteine!$D$34</f>
        <v xml:space="preserve">
Mit freundlichen Grüßen</v>
      </c>
      <c r="AZ32" s="26" t="str">
        <f>CHAR(10)&amp;Textbausteine!$D$35</f>
        <v xml:space="preserve">
XXX XXX</v>
      </c>
      <c r="BA32" s="26" t="str">
        <f>CHAR(10)&amp;Textbausteine!$D$36</f>
        <v xml:space="preserve">
(Fachlehrer XXX)</v>
      </c>
      <c r="BB32" s="26"/>
      <c r="BD32" s="20" t="str">
        <f>IF(V32&lt;&gt;"",Textbausteine!$D$2&amp;" "&amp;D32&amp;" am "&amp;TEXT($C$4,"TTTT")&amp;", den "&amp;DAY($C$4)&amp;". "&amp;TEXT($C$4,"MMMM")&amp;" "&amp;Textbausteine!$F$2,"")</f>
        <v/>
      </c>
      <c r="BE32" s="20" t="str">
        <f t="shared" si="3"/>
        <v/>
      </c>
      <c r="BF32" s="18" t="str">
        <f>IF(V32&lt;&gt;"",Tabelle1[[#This Row],[Mail_m]],"")</f>
        <v/>
      </c>
      <c r="BG32" s="18" t="str">
        <f>IF(V32&lt;&gt;"",Tabelle1[[#This Row],[Mail_v]],"")</f>
        <v/>
      </c>
    </row>
    <row r="33" spans="1:59" ht="18.75" customHeight="1" x14ac:dyDescent="0.25">
      <c r="A33" s="17">
        <v>26</v>
      </c>
      <c r="B33" s="52"/>
      <c r="C33" s="11" t="str">
        <f>MID(Kontaktdaten!C33,1,200)</f>
        <v>name_kind_26</v>
      </c>
      <c r="D33" s="11" t="str">
        <f>MID(Kontaktdaten!D33,1,200)</f>
        <v>vor_kind_26</v>
      </c>
      <c r="E33" s="1"/>
      <c r="F33" s="1">
        <f t="shared" si="4"/>
        <v>0</v>
      </c>
      <c r="G33" s="1"/>
      <c r="H33" s="1"/>
      <c r="I33" s="1"/>
      <c r="J33" s="1"/>
      <c r="K33" s="1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21"/>
      <c r="Z33" s="26">
        <f t="shared" si="1"/>
        <v>0</v>
      </c>
      <c r="AA33" s="26">
        <f t="shared" si="2"/>
        <v>0</v>
      </c>
      <c r="AB33" s="30"/>
      <c r="AC33" s="26" t="str">
        <f>IF(Kontaktdaten!K33&lt;&gt;"",Textbausteine!$D$4&amp;Kontaktdaten!K33&amp;", "&amp;CHAR(10),"")</f>
        <v xml:space="preserve">Sehr geehrte Frau name_mutter_26, 
</v>
      </c>
      <c r="AD33" s="26" t="str">
        <f>IF(Kontaktdaten!R33&lt;&gt;"",Textbausteine!$D$5&amp;Kontaktdaten!R33&amp;", "&amp;CHAR(10),"")</f>
        <v xml:space="preserve">Sehr geehrter Herr name_vater_26, 
</v>
      </c>
      <c r="AE33" s="27" t="str">
        <f>CHAR(10)&amp;Textbausteine!$D$7&amp;" "&amp;D33&amp;" am "&amp;TEXT($C$4,"TTTT")&amp;", den "&amp;DAY($C$4)&amp;". "&amp;TEXT($C$4,"MMMM")&amp;" "&amp;Textbausteine!$F$7</f>
        <v xml:space="preserve">
gerne möchte ich Sie über das Verhalten von vor_kind_26 am Samstag, den 0. Januar im XXXunterricht in Kenntnis setzen.</v>
      </c>
      <c r="AF33" s="26" t="str">
        <f>IF(Z33&gt;0,CHAR(10)&amp;CHAR(10)&amp;Textbausteine!$D$9&amp;D33&amp;CHAR(10),"")</f>
        <v/>
      </c>
      <c r="AG33" s="26" t="str">
        <f>IF(E33&gt;0,CHAR(10)&amp;"- "&amp;E33&amp;" "&amp;Textbausteine!$D$11,"")</f>
        <v/>
      </c>
      <c r="AH33" s="26" t="str">
        <f>IF(G33=1,CHAR(10)&amp;"- "&amp;Textbausteine!$D$12, IF(G33=2,CHAR(10)&amp;"- "&amp;Textbausteine!$F$12, IF(G33=3,CHAR(10)&amp;"- "&amp;Textbausteine!$H$12,"")))</f>
        <v/>
      </c>
      <c r="AI33" s="26" t="str">
        <f>IF(H33=1,CHAR(10)&amp;"- "&amp;Textbausteine!$D$13, IF(H33=2,CHAR(10)&amp;"- "&amp;Textbausteine!$F$13, IF(H33=3,CHAR(10)&amp;"- "&amp;Textbausteine!$H$13,"")))</f>
        <v/>
      </c>
      <c r="AJ33" s="26" t="str">
        <f>IF(I33=1,CHAR(10)&amp;"- "&amp;Textbausteine!$D$14, IF(I33=2,CHAR(10)&amp;"- "&amp;Textbausteine!$F$14, IF(I33=3,CHAR(10)&amp;"- "&amp;Textbausteine!$H$14,"")))</f>
        <v/>
      </c>
      <c r="AK33" s="26" t="str">
        <f>IF(J33=1,CHAR(10)&amp;"- "&amp;Textbausteine!$D$15, "")</f>
        <v/>
      </c>
      <c r="AL33" s="26" t="str">
        <f>IF(K33=1,CHAR(10)&amp;"- "&amp;Textbausteine!$D$16, "")</f>
        <v/>
      </c>
      <c r="AM33" s="26" t="str">
        <f>IF(L33=1,CHAR(10)&amp;"- "&amp;Textbausteine!$D$17, "")</f>
        <v/>
      </c>
      <c r="AN33" s="26" t="str">
        <f>IF(AA33&gt;0,CHAR(10)&amp;CHAR(10)&amp;Textbausteine!$D$20&amp;" "&amp;D33&amp;CHAR(10),"")</f>
        <v/>
      </c>
      <c r="AO33" s="26" t="str">
        <f>IF(M33=1,CHAR(10)&amp;"- "&amp;Textbausteine!$D$22, "")</f>
        <v/>
      </c>
      <c r="AP33" s="26" t="str">
        <f>IF(N33=1,CHAR(10)&amp;"- "&amp;Textbausteine!$D$23, "")</f>
        <v/>
      </c>
      <c r="AQ33" s="26" t="str">
        <f>IF(O33=1,CHAR(10)&amp;"- "&amp;Textbausteine!$D$24, IF(O33=2,CHAR(10)&amp;"- "&amp;Textbausteine!$F$24, IF(O33=3,CHAR(10)&amp;"- "&amp;Textbausteine!$H$24,"")))</f>
        <v/>
      </c>
      <c r="AR33" s="26" t="str">
        <f>IF(P33=1,CHAR(10)&amp;"- "&amp;Textbausteine!$D$25, IF(P33=2,CHAR(10)&amp;"- "&amp;Textbausteine!$F$25, IF(P33=3,CHAR(10)&amp;"- "&amp;Textbausteine!$H$25,"")))</f>
        <v/>
      </c>
      <c r="AS33" s="26" t="str">
        <f>IF(Q33=1,CHAR(10)&amp;"- "&amp;Textbausteine!$D$26, "")</f>
        <v/>
      </c>
      <c r="AT33" s="26" t="str">
        <f>IF(R33=1,CHAR(10)&amp;"- "&amp;Textbausteine!$D$27, IF(R33=2,CHAR(10)&amp;"- "&amp;Textbausteine!$F$27, IF(R33=3,CHAR(10)&amp;"- "&amp;Textbausteine!$H$27,"")))</f>
        <v/>
      </c>
      <c r="AU33" s="26" t="str">
        <f>IF(S33=1,CHAR(10)&amp;"- "&amp;Textbausteine!$D$28, IF(S33=2,CHAR(10)&amp;"- "&amp;Textbausteine!$F$28, IF(S33=3,CHAR(10)&amp;"- "&amp;Textbausteine!$H$28,"")))</f>
        <v/>
      </c>
      <c r="AV33" s="26" t="str">
        <f>IF(T33=1,CHAR(10)&amp;"- "&amp;Textbausteine!$D$29, IF(T33=2,CHAR(10)&amp;"- "&amp;Textbausteine!$F$29, IF(T33=3,CHAR(10)&amp;"- "&amp;Textbausteine!$H$29,"")))</f>
        <v/>
      </c>
      <c r="AW33" s="26" t="str">
        <f>IF(U33=1,CHAR(10)&amp;"- "&amp;Textbausteine!$D$30, IF(U33=2,CHAR(10)&amp;"- "&amp;Textbausteine!$F$30, IF(U33=3,CHAR(10)&amp;"- "&amp;Textbausteine!$H$30,"")))</f>
        <v/>
      </c>
      <c r="AX33" s="26" t="str">
        <f>CHAR(10)&amp;CHAR(10)&amp;Textbausteine!$D$32</f>
        <v xml:space="preserve">
Es wäre nett, wenn Sie mir den Erhalt dieser Mail bestätigen könnten.</v>
      </c>
      <c r="AY33" s="26" t="str">
        <f>CHAR(10)&amp;CHAR(10)&amp;Textbausteine!$D$34</f>
        <v xml:space="preserve">
Mit freundlichen Grüßen</v>
      </c>
      <c r="AZ33" s="26" t="str">
        <f>CHAR(10)&amp;Textbausteine!$D$35</f>
        <v xml:space="preserve">
XXX XXX</v>
      </c>
      <c r="BA33" s="26" t="str">
        <f>CHAR(10)&amp;Textbausteine!$D$36</f>
        <v xml:space="preserve">
(Fachlehrer XXX)</v>
      </c>
      <c r="BB33" s="26"/>
      <c r="BD33" s="20" t="str">
        <f>IF(V33&lt;&gt;"",Textbausteine!$D$2&amp;" "&amp;D33&amp;" am "&amp;TEXT($C$4,"TTTT")&amp;", den "&amp;DAY($C$4)&amp;". "&amp;TEXT($C$4,"MMMM")&amp;" "&amp;Textbausteine!$F$2,"")</f>
        <v/>
      </c>
      <c r="BE33" s="20" t="str">
        <f t="shared" si="3"/>
        <v/>
      </c>
      <c r="BF33" s="18" t="str">
        <f>IF(V33&lt;&gt;"",Tabelle1[[#This Row],[Mail_m]],"")</f>
        <v/>
      </c>
      <c r="BG33" s="18" t="str">
        <f>IF(V33&lt;&gt;"",Tabelle1[[#This Row],[Mail_v]],"")</f>
        <v/>
      </c>
    </row>
    <row r="34" spans="1:59" ht="18.75" customHeight="1" x14ac:dyDescent="0.25">
      <c r="A34" s="17">
        <v>27</v>
      </c>
      <c r="B34" s="52"/>
      <c r="C34" s="11" t="str">
        <f>MID(Kontaktdaten!C34,1,200)</f>
        <v>name_kind_27</v>
      </c>
      <c r="D34" s="11" t="str">
        <f>MID(Kontaktdaten!D34,1,200)</f>
        <v>vor_kind_27</v>
      </c>
      <c r="E34" s="1"/>
      <c r="F34" s="1">
        <f t="shared" si="4"/>
        <v>0</v>
      </c>
      <c r="G34" s="1"/>
      <c r="H34" s="1"/>
      <c r="I34" s="1"/>
      <c r="J34" s="1"/>
      <c r="K34" s="1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21"/>
      <c r="Z34" s="26">
        <f t="shared" si="1"/>
        <v>0</v>
      </c>
      <c r="AA34" s="26">
        <f t="shared" si="2"/>
        <v>0</v>
      </c>
      <c r="AB34" s="30"/>
      <c r="AC34" s="26" t="str">
        <f>IF(Kontaktdaten!K34&lt;&gt;"",Textbausteine!$D$4&amp;Kontaktdaten!K34&amp;", "&amp;CHAR(10),"")</f>
        <v xml:space="preserve">Sehr geehrte Frau name_mutter_27, 
</v>
      </c>
      <c r="AD34" s="26" t="str">
        <f>IF(Kontaktdaten!R34&lt;&gt;"",Textbausteine!$D$5&amp;Kontaktdaten!R34&amp;", "&amp;CHAR(10),"")</f>
        <v xml:space="preserve">Sehr geehrter Herr name_vater_27, 
</v>
      </c>
      <c r="AE34" s="27" t="str">
        <f>CHAR(10)&amp;Textbausteine!$D$7&amp;" "&amp;D34&amp;" am "&amp;TEXT($C$4,"TTTT")&amp;", den "&amp;DAY($C$4)&amp;". "&amp;TEXT($C$4,"MMMM")&amp;" "&amp;Textbausteine!$F$7</f>
        <v xml:space="preserve">
gerne möchte ich Sie über das Verhalten von vor_kind_27 am Samstag, den 0. Januar im XXXunterricht in Kenntnis setzen.</v>
      </c>
      <c r="AF34" s="26" t="str">
        <f>IF(Z34&gt;0,CHAR(10)&amp;CHAR(10)&amp;Textbausteine!$D$9&amp;D34&amp;CHAR(10),"")</f>
        <v/>
      </c>
      <c r="AG34" s="26" t="str">
        <f>IF(E34&gt;0,CHAR(10)&amp;"- "&amp;E34&amp;" "&amp;Textbausteine!$D$11,"")</f>
        <v/>
      </c>
      <c r="AH34" s="26" t="str">
        <f>IF(G34=1,CHAR(10)&amp;"- "&amp;Textbausteine!$D$12, IF(G34=2,CHAR(10)&amp;"- "&amp;Textbausteine!$F$12, IF(G34=3,CHAR(10)&amp;"- "&amp;Textbausteine!$H$12,"")))</f>
        <v/>
      </c>
      <c r="AI34" s="26" t="str">
        <f>IF(H34=1,CHAR(10)&amp;"- "&amp;Textbausteine!$D$13, IF(H34=2,CHAR(10)&amp;"- "&amp;Textbausteine!$F$13, IF(H34=3,CHAR(10)&amp;"- "&amp;Textbausteine!$H$13,"")))</f>
        <v/>
      </c>
      <c r="AJ34" s="26" t="str">
        <f>IF(I34=1,CHAR(10)&amp;"- "&amp;Textbausteine!$D$14, IF(I34=2,CHAR(10)&amp;"- "&amp;Textbausteine!$F$14, IF(I34=3,CHAR(10)&amp;"- "&amp;Textbausteine!$H$14,"")))</f>
        <v/>
      </c>
      <c r="AK34" s="26" t="str">
        <f>IF(J34=1,CHAR(10)&amp;"- "&amp;Textbausteine!$D$15, "")</f>
        <v/>
      </c>
      <c r="AL34" s="26" t="str">
        <f>IF(K34=1,CHAR(10)&amp;"- "&amp;Textbausteine!$D$16, "")</f>
        <v/>
      </c>
      <c r="AM34" s="26" t="str">
        <f>IF(L34=1,CHAR(10)&amp;"- "&amp;Textbausteine!$D$17, "")</f>
        <v/>
      </c>
      <c r="AN34" s="26" t="str">
        <f>IF(AA34&gt;0,CHAR(10)&amp;CHAR(10)&amp;Textbausteine!$D$20&amp;" "&amp;D34&amp;CHAR(10),"")</f>
        <v/>
      </c>
      <c r="AO34" s="26" t="str">
        <f>IF(M34=1,CHAR(10)&amp;"- "&amp;Textbausteine!$D$22, "")</f>
        <v/>
      </c>
      <c r="AP34" s="26" t="str">
        <f>IF(N34=1,CHAR(10)&amp;"- "&amp;Textbausteine!$D$23, "")</f>
        <v/>
      </c>
      <c r="AQ34" s="26" t="str">
        <f>IF(O34=1,CHAR(10)&amp;"- "&amp;Textbausteine!$D$24, IF(O34=2,CHAR(10)&amp;"- "&amp;Textbausteine!$F$24, IF(O34=3,CHAR(10)&amp;"- "&amp;Textbausteine!$H$24,"")))</f>
        <v/>
      </c>
      <c r="AR34" s="26" t="str">
        <f>IF(P34=1,CHAR(10)&amp;"- "&amp;Textbausteine!$D$25, IF(P34=2,CHAR(10)&amp;"- "&amp;Textbausteine!$F$25, IF(P34=3,CHAR(10)&amp;"- "&amp;Textbausteine!$H$25,"")))</f>
        <v/>
      </c>
      <c r="AS34" s="26" t="str">
        <f>IF(Q34=1,CHAR(10)&amp;"- "&amp;Textbausteine!$D$26, "")</f>
        <v/>
      </c>
      <c r="AT34" s="26" t="str">
        <f>IF(R34=1,CHAR(10)&amp;"- "&amp;Textbausteine!$D$27, IF(R34=2,CHAR(10)&amp;"- "&amp;Textbausteine!$F$27, IF(R34=3,CHAR(10)&amp;"- "&amp;Textbausteine!$H$27,"")))</f>
        <v/>
      </c>
      <c r="AU34" s="26" t="str">
        <f>IF(S34=1,CHAR(10)&amp;"- "&amp;Textbausteine!$D$28, IF(S34=2,CHAR(10)&amp;"- "&amp;Textbausteine!$F$28, IF(S34=3,CHAR(10)&amp;"- "&amp;Textbausteine!$H$28,"")))</f>
        <v/>
      </c>
      <c r="AV34" s="26" t="str">
        <f>IF(T34=1,CHAR(10)&amp;"- "&amp;Textbausteine!$D$29, IF(T34=2,CHAR(10)&amp;"- "&amp;Textbausteine!$F$29, IF(T34=3,CHAR(10)&amp;"- "&amp;Textbausteine!$H$29,"")))</f>
        <v/>
      </c>
      <c r="AW34" s="26" t="str">
        <f>IF(U34=1,CHAR(10)&amp;"- "&amp;Textbausteine!$D$30, IF(U34=2,CHAR(10)&amp;"- "&amp;Textbausteine!$F$30, IF(U34=3,CHAR(10)&amp;"- "&amp;Textbausteine!$H$30,"")))</f>
        <v/>
      </c>
      <c r="AX34" s="26" t="str">
        <f>CHAR(10)&amp;CHAR(10)&amp;Textbausteine!$D$32</f>
        <v xml:space="preserve">
Es wäre nett, wenn Sie mir den Erhalt dieser Mail bestätigen könnten.</v>
      </c>
      <c r="AY34" s="26" t="str">
        <f>CHAR(10)&amp;CHAR(10)&amp;Textbausteine!$D$34</f>
        <v xml:space="preserve">
Mit freundlichen Grüßen</v>
      </c>
      <c r="AZ34" s="26" t="str">
        <f>CHAR(10)&amp;Textbausteine!$D$35</f>
        <v xml:space="preserve">
XXX XXX</v>
      </c>
      <c r="BA34" s="26" t="str">
        <f>CHAR(10)&amp;Textbausteine!$D$36</f>
        <v xml:space="preserve">
(Fachlehrer XXX)</v>
      </c>
      <c r="BB34" s="26"/>
      <c r="BD34" s="20" t="str">
        <f>IF(V34&lt;&gt;"",Textbausteine!$D$2&amp;" "&amp;D34&amp;" am "&amp;TEXT($C$4,"TTTT")&amp;", den "&amp;DAY($C$4)&amp;". "&amp;TEXT($C$4,"MMMM")&amp;" "&amp;Textbausteine!$F$2,"")</f>
        <v/>
      </c>
      <c r="BE34" s="20" t="str">
        <f t="shared" si="3"/>
        <v/>
      </c>
      <c r="BF34" s="18" t="str">
        <f>IF(V34&lt;&gt;"",Tabelle1[[#This Row],[Mail_m]],"")</f>
        <v/>
      </c>
      <c r="BG34" s="18" t="str">
        <f>IF(V34&lt;&gt;"",Tabelle1[[#This Row],[Mail_v]],"")</f>
        <v/>
      </c>
    </row>
    <row r="35" spans="1:59" ht="18.75" customHeight="1" x14ac:dyDescent="0.25">
      <c r="A35" s="17">
        <v>28</v>
      </c>
      <c r="B35" s="52"/>
      <c r="C35" s="11" t="str">
        <f>MID(Kontaktdaten!C35,1,200)</f>
        <v>name_kind_28</v>
      </c>
      <c r="D35" s="11" t="str">
        <f>MID(Kontaktdaten!D35,1,200)</f>
        <v>vor_kind_28</v>
      </c>
      <c r="E35" s="1"/>
      <c r="F35" s="1">
        <f t="shared" si="4"/>
        <v>0</v>
      </c>
      <c r="G35" s="1"/>
      <c r="H35" s="1"/>
      <c r="I35" s="1"/>
      <c r="J35" s="1"/>
      <c r="K35" s="1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21"/>
      <c r="Z35" s="26">
        <f t="shared" si="1"/>
        <v>0</v>
      </c>
      <c r="AA35" s="26">
        <f t="shared" si="2"/>
        <v>0</v>
      </c>
      <c r="AB35" s="30"/>
      <c r="AC35" s="26" t="str">
        <f>IF(Kontaktdaten!K35&lt;&gt;"",Textbausteine!$D$4&amp;Kontaktdaten!K35&amp;", "&amp;CHAR(10),"")</f>
        <v xml:space="preserve">Sehr geehrte Frau name_mutter_28, 
</v>
      </c>
      <c r="AD35" s="26" t="str">
        <f>IF(Kontaktdaten!R35&lt;&gt;"",Textbausteine!$D$5&amp;Kontaktdaten!R35&amp;", "&amp;CHAR(10),"")</f>
        <v xml:space="preserve">Sehr geehrter Herr name_vater_28, 
</v>
      </c>
      <c r="AE35" s="27" t="str">
        <f>CHAR(10)&amp;Textbausteine!$D$7&amp;" "&amp;D35&amp;" am "&amp;TEXT($C$4,"TTTT")&amp;", den "&amp;DAY($C$4)&amp;". "&amp;TEXT($C$4,"MMMM")&amp;" "&amp;Textbausteine!$F$7</f>
        <v xml:space="preserve">
gerne möchte ich Sie über das Verhalten von vor_kind_28 am Samstag, den 0. Januar im XXXunterricht in Kenntnis setzen.</v>
      </c>
      <c r="AF35" s="26" t="str">
        <f>IF(Z35&gt;0,CHAR(10)&amp;CHAR(10)&amp;Textbausteine!$D$9&amp;D35&amp;CHAR(10),"")</f>
        <v/>
      </c>
      <c r="AG35" s="26" t="str">
        <f>IF(E35&gt;0,CHAR(10)&amp;"- "&amp;E35&amp;" "&amp;Textbausteine!$D$11,"")</f>
        <v/>
      </c>
      <c r="AH35" s="26" t="str">
        <f>IF(G35=1,CHAR(10)&amp;"- "&amp;Textbausteine!$D$12, IF(G35=2,CHAR(10)&amp;"- "&amp;Textbausteine!$F$12, IF(G35=3,CHAR(10)&amp;"- "&amp;Textbausteine!$H$12,"")))</f>
        <v/>
      </c>
      <c r="AI35" s="26" t="str">
        <f>IF(H35=1,CHAR(10)&amp;"- "&amp;Textbausteine!$D$13, IF(H35=2,CHAR(10)&amp;"- "&amp;Textbausteine!$F$13, IF(H35=3,CHAR(10)&amp;"- "&amp;Textbausteine!$H$13,"")))</f>
        <v/>
      </c>
      <c r="AJ35" s="26" t="str">
        <f>IF(I35=1,CHAR(10)&amp;"- "&amp;Textbausteine!$D$14, IF(I35=2,CHAR(10)&amp;"- "&amp;Textbausteine!$F$14, IF(I35=3,CHAR(10)&amp;"- "&amp;Textbausteine!$H$14,"")))</f>
        <v/>
      </c>
      <c r="AK35" s="26" t="str">
        <f>IF(J35=1,CHAR(10)&amp;"- "&amp;Textbausteine!$D$15, "")</f>
        <v/>
      </c>
      <c r="AL35" s="26" t="str">
        <f>IF(K35=1,CHAR(10)&amp;"- "&amp;Textbausteine!$D$16, "")</f>
        <v/>
      </c>
      <c r="AM35" s="26" t="str">
        <f>IF(L35=1,CHAR(10)&amp;"- "&amp;Textbausteine!$D$17, "")</f>
        <v/>
      </c>
      <c r="AN35" s="26" t="str">
        <f>IF(AA35&gt;0,CHAR(10)&amp;CHAR(10)&amp;Textbausteine!$D$20&amp;" "&amp;D35&amp;CHAR(10),"")</f>
        <v/>
      </c>
      <c r="AO35" s="26" t="str">
        <f>IF(M35=1,CHAR(10)&amp;"- "&amp;Textbausteine!$D$22, "")</f>
        <v/>
      </c>
      <c r="AP35" s="26" t="str">
        <f>IF(N35=1,CHAR(10)&amp;"- "&amp;Textbausteine!$D$23, "")</f>
        <v/>
      </c>
      <c r="AQ35" s="26" t="str">
        <f>IF(O35=1,CHAR(10)&amp;"- "&amp;Textbausteine!$D$24, IF(O35=2,CHAR(10)&amp;"- "&amp;Textbausteine!$F$24, IF(O35=3,CHAR(10)&amp;"- "&amp;Textbausteine!$H$24,"")))</f>
        <v/>
      </c>
      <c r="AR35" s="26" t="str">
        <f>IF(P35=1,CHAR(10)&amp;"- "&amp;Textbausteine!$D$25, IF(P35=2,CHAR(10)&amp;"- "&amp;Textbausteine!$F$25, IF(P35=3,CHAR(10)&amp;"- "&amp;Textbausteine!$H$25,"")))</f>
        <v/>
      </c>
      <c r="AS35" s="26" t="str">
        <f>IF(Q35=1,CHAR(10)&amp;"- "&amp;Textbausteine!$D$26, "")</f>
        <v/>
      </c>
      <c r="AT35" s="26" t="str">
        <f>IF(R35=1,CHAR(10)&amp;"- "&amp;Textbausteine!$D$27, IF(R35=2,CHAR(10)&amp;"- "&amp;Textbausteine!$F$27, IF(R35=3,CHAR(10)&amp;"- "&amp;Textbausteine!$H$27,"")))</f>
        <v/>
      </c>
      <c r="AU35" s="26" t="str">
        <f>IF(S35=1,CHAR(10)&amp;"- "&amp;Textbausteine!$D$28, IF(S35=2,CHAR(10)&amp;"- "&amp;Textbausteine!$F$28, IF(S35=3,CHAR(10)&amp;"- "&amp;Textbausteine!$H$28,"")))</f>
        <v/>
      </c>
      <c r="AV35" s="26" t="str">
        <f>IF(T35=1,CHAR(10)&amp;"- "&amp;Textbausteine!$D$29, IF(T35=2,CHAR(10)&amp;"- "&amp;Textbausteine!$F$29, IF(T35=3,CHAR(10)&amp;"- "&amp;Textbausteine!$H$29,"")))</f>
        <v/>
      </c>
      <c r="AW35" s="26" t="str">
        <f>IF(U35=1,CHAR(10)&amp;"- "&amp;Textbausteine!$D$30, IF(U35=2,CHAR(10)&amp;"- "&amp;Textbausteine!$F$30, IF(U35=3,CHAR(10)&amp;"- "&amp;Textbausteine!$H$30,"")))</f>
        <v/>
      </c>
      <c r="AX35" s="26" t="str">
        <f>CHAR(10)&amp;CHAR(10)&amp;Textbausteine!$D$32</f>
        <v xml:space="preserve">
Es wäre nett, wenn Sie mir den Erhalt dieser Mail bestätigen könnten.</v>
      </c>
      <c r="AY35" s="26" t="str">
        <f>CHAR(10)&amp;CHAR(10)&amp;Textbausteine!$D$34</f>
        <v xml:space="preserve">
Mit freundlichen Grüßen</v>
      </c>
      <c r="AZ35" s="26" t="str">
        <f>CHAR(10)&amp;Textbausteine!$D$35</f>
        <v xml:space="preserve">
XXX XXX</v>
      </c>
      <c r="BA35" s="26" t="str">
        <f>CHAR(10)&amp;Textbausteine!$D$36</f>
        <v xml:space="preserve">
(Fachlehrer XXX)</v>
      </c>
      <c r="BB35" s="26"/>
      <c r="BD35" s="20" t="str">
        <f>IF(V35&lt;&gt;"",Textbausteine!$D$2&amp;" "&amp;D35&amp;" am "&amp;TEXT($C$4,"TTTT")&amp;", den "&amp;DAY($C$4)&amp;". "&amp;TEXT($C$4,"MMMM")&amp;" "&amp;Textbausteine!$F$2,"")</f>
        <v/>
      </c>
      <c r="BE35" s="20" t="str">
        <f t="shared" si="3"/>
        <v/>
      </c>
      <c r="BF35" s="18" t="str">
        <f>IF(V35&lt;&gt;"",Tabelle1[[#This Row],[Mail_m]],"")</f>
        <v/>
      </c>
      <c r="BG35" s="18" t="str">
        <f>IF(V35&lt;&gt;"",Tabelle1[[#This Row],[Mail_v]],"")</f>
        <v/>
      </c>
    </row>
    <row r="36" spans="1:59" ht="18.75" customHeight="1" x14ac:dyDescent="0.25">
      <c r="A36" s="17">
        <v>29</v>
      </c>
      <c r="B36" s="52"/>
      <c r="C36" s="11" t="str">
        <f>MID(Kontaktdaten!C36,1,200)</f>
        <v>name_kind_29</v>
      </c>
      <c r="D36" s="11" t="str">
        <f>MID(Kontaktdaten!D36,1,200)</f>
        <v>vor_kind_29</v>
      </c>
      <c r="E36" s="1"/>
      <c r="F36" s="1">
        <f t="shared" si="4"/>
        <v>0</v>
      </c>
      <c r="G36" s="1"/>
      <c r="H36" s="1"/>
      <c r="I36" s="1"/>
      <c r="J36" s="1"/>
      <c r="K36" s="1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21"/>
      <c r="Z36" s="26">
        <f t="shared" si="1"/>
        <v>0</v>
      </c>
      <c r="AA36" s="26">
        <f t="shared" si="2"/>
        <v>0</v>
      </c>
      <c r="AB36" s="30"/>
      <c r="AC36" s="26" t="str">
        <f>IF(Kontaktdaten!K36&lt;&gt;"",Textbausteine!$D$4&amp;Kontaktdaten!K36&amp;", "&amp;CHAR(10),"")</f>
        <v xml:space="preserve">Sehr geehrte Frau name_mutter_29, 
</v>
      </c>
      <c r="AD36" s="26" t="str">
        <f>IF(Kontaktdaten!R36&lt;&gt;"",Textbausteine!$D$5&amp;Kontaktdaten!R36&amp;", "&amp;CHAR(10),"")</f>
        <v xml:space="preserve">Sehr geehrter Herr name_vater_29, 
</v>
      </c>
      <c r="AE36" s="27" t="str">
        <f>CHAR(10)&amp;Textbausteine!$D$7&amp;" "&amp;D36&amp;" am "&amp;TEXT($C$4,"TTTT")&amp;", den "&amp;DAY($C$4)&amp;". "&amp;TEXT($C$4,"MMMM")&amp;" "&amp;Textbausteine!$F$7</f>
        <v xml:space="preserve">
gerne möchte ich Sie über das Verhalten von vor_kind_29 am Samstag, den 0. Januar im XXXunterricht in Kenntnis setzen.</v>
      </c>
      <c r="AF36" s="26" t="str">
        <f>IF(Z36&gt;0,CHAR(10)&amp;CHAR(10)&amp;Textbausteine!$D$9&amp;D36&amp;CHAR(10),"")</f>
        <v/>
      </c>
      <c r="AG36" s="26" t="str">
        <f>IF(E36&gt;0,CHAR(10)&amp;"- "&amp;E36&amp;" "&amp;Textbausteine!$D$11,"")</f>
        <v/>
      </c>
      <c r="AH36" s="26" t="str">
        <f>IF(G36=1,CHAR(10)&amp;"- "&amp;Textbausteine!$D$12, IF(G36=2,CHAR(10)&amp;"- "&amp;Textbausteine!$F$12, IF(G36=3,CHAR(10)&amp;"- "&amp;Textbausteine!$H$12,"")))</f>
        <v/>
      </c>
      <c r="AI36" s="26" t="str">
        <f>IF(H36=1,CHAR(10)&amp;"- "&amp;Textbausteine!$D$13, IF(H36=2,CHAR(10)&amp;"- "&amp;Textbausteine!$F$13, IF(H36=3,CHAR(10)&amp;"- "&amp;Textbausteine!$H$13,"")))</f>
        <v/>
      </c>
      <c r="AJ36" s="26" t="str">
        <f>IF(I36=1,CHAR(10)&amp;"- "&amp;Textbausteine!$D$14, IF(I36=2,CHAR(10)&amp;"- "&amp;Textbausteine!$F$14, IF(I36=3,CHAR(10)&amp;"- "&amp;Textbausteine!$H$14,"")))</f>
        <v/>
      </c>
      <c r="AK36" s="26" t="str">
        <f>IF(J36=1,CHAR(10)&amp;"- "&amp;Textbausteine!$D$15, "")</f>
        <v/>
      </c>
      <c r="AL36" s="26" t="str">
        <f>IF(K36=1,CHAR(10)&amp;"- "&amp;Textbausteine!$D$16, "")</f>
        <v/>
      </c>
      <c r="AM36" s="26" t="str">
        <f>IF(L36=1,CHAR(10)&amp;"- "&amp;Textbausteine!$D$17, "")</f>
        <v/>
      </c>
      <c r="AN36" s="26" t="str">
        <f>IF(AA36&gt;0,CHAR(10)&amp;CHAR(10)&amp;Textbausteine!$D$20&amp;" "&amp;D36&amp;CHAR(10),"")</f>
        <v/>
      </c>
      <c r="AO36" s="26" t="str">
        <f>IF(M36=1,CHAR(10)&amp;"- "&amp;Textbausteine!$D$22, "")</f>
        <v/>
      </c>
      <c r="AP36" s="26" t="str">
        <f>IF(N36=1,CHAR(10)&amp;"- "&amp;Textbausteine!$D$23, "")</f>
        <v/>
      </c>
      <c r="AQ36" s="26" t="str">
        <f>IF(O36=1,CHAR(10)&amp;"- "&amp;Textbausteine!$D$24, IF(O36=2,CHAR(10)&amp;"- "&amp;Textbausteine!$F$24, IF(O36=3,CHAR(10)&amp;"- "&amp;Textbausteine!$H$24,"")))</f>
        <v/>
      </c>
      <c r="AR36" s="26" t="str">
        <f>IF(P36=1,CHAR(10)&amp;"- "&amp;Textbausteine!$D$25, IF(P36=2,CHAR(10)&amp;"- "&amp;Textbausteine!$F$25, IF(P36=3,CHAR(10)&amp;"- "&amp;Textbausteine!$H$25,"")))</f>
        <v/>
      </c>
      <c r="AS36" s="26" t="str">
        <f>IF(Q36=1,CHAR(10)&amp;"- "&amp;Textbausteine!$D$26, "")</f>
        <v/>
      </c>
      <c r="AT36" s="26" t="str">
        <f>IF(R36=1,CHAR(10)&amp;"- "&amp;Textbausteine!$D$27, IF(R36=2,CHAR(10)&amp;"- "&amp;Textbausteine!$F$27, IF(R36=3,CHAR(10)&amp;"- "&amp;Textbausteine!$H$27,"")))</f>
        <v/>
      </c>
      <c r="AU36" s="26" t="str">
        <f>IF(S36=1,CHAR(10)&amp;"- "&amp;Textbausteine!$D$28, IF(S36=2,CHAR(10)&amp;"- "&amp;Textbausteine!$F$28, IF(S36=3,CHAR(10)&amp;"- "&amp;Textbausteine!$H$28,"")))</f>
        <v/>
      </c>
      <c r="AV36" s="26" t="str">
        <f>IF(T36=1,CHAR(10)&amp;"- "&amp;Textbausteine!$D$29, IF(T36=2,CHAR(10)&amp;"- "&amp;Textbausteine!$F$29, IF(T36=3,CHAR(10)&amp;"- "&amp;Textbausteine!$H$29,"")))</f>
        <v/>
      </c>
      <c r="AW36" s="26" t="str">
        <f>IF(U36=1,CHAR(10)&amp;"- "&amp;Textbausteine!$D$30, IF(U36=2,CHAR(10)&amp;"- "&amp;Textbausteine!$F$30, IF(U36=3,CHAR(10)&amp;"- "&amp;Textbausteine!$H$30,"")))</f>
        <v/>
      </c>
      <c r="AX36" s="26" t="str">
        <f>CHAR(10)&amp;CHAR(10)&amp;Textbausteine!$D$32</f>
        <v xml:space="preserve">
Es wäre nett, wenn Sie mir den Erhalt dieser Mail bestätigen könnten.</v>
      </c>
      <c r="AY36" s="26" t="str">
        <f>CHAR(10)&amp;CHAR(10)&amp;Textbausteine!$D$34</f>
        <v xml:space="preserve">
Mit freundlichen Grüßen</v>
      </c>
      <c r="AZ36" s="26" t="str">
        <f>CHAR(10)&amp;Textbausteine!$D$35</f>
        <v xml:space="preserve">
XXX XXX</v>
      </c>
      <c r="BA36" s="26" t="str">
        <f>CHAR(10)&amp;Textbausteine!$D$36</f>
        <v xml:space="preserve">
(Fachlehrer XXX)</v>
      </c>
      <c r="BB36" s="26"/>
      <c r="BD36" s="20" t="str">
        <f>IF(V36&lt;&gt;"",Textbausteine!$D$2&amp;" "&amp;D36&amp;" am "&amp;TEXT($C$4,"TTTT")&amp;", den "&amp;DAY($C$4)&amp;". "&amp;TEXT($C$4,"MMMM")&amp;" "&amp;Textbausteine!$F$2,"")</f>
        <v/>
      </c>
      <c r="BE36" s="20" t="str">
        <f t="shared" si="3"/>
        <v/>
      </c>
      <c r="BF36" s="18" t="str">
        <f>IF(V36&lt;&gt;"",Tabelle1[[#This Row],[Mail_m]],"")</f>
        <v/>
      </c>
      <c r="BG36" s="18" t="str">
        <f>IF(V36&lt;&gt;"",Tabelle1[[#This Row],[Mail_v]],"")</f>
        <v/>
      </c>
    </row>
    <row r="37" spans="1:59" ht="18.75" customHeight="1" x14ac:dyDescent="0.25">
      <c r="A37" s="17">
        <v>30</v>
      </c>
      <c r="B37" s="52"/>
      <c r="C37" s="11" t="str">
        <f>MID(Kontaktdaten!C37,1,200)</f>
        <v>name_kind_30</v>
      </c>
      <c r="D37" s="11" t="str">
        <f>MID(Kontaktdaten!D37,1,200)</f>
        <v>vor_kind_30</v>
      </c>
      <c r="E37" s="1"/>
      <c r="F37" s="1">
        <f t="shared" si="4"/>
        <v>0</v>
      </c>
      <c r="G37" s="1"/>
      <c r="H37" s="1"/>
      <c r="I37" s="1"/>
      <c r="J37" s="1"/>
      <c r="K37" s="1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21"/>
      <c r="Z37" s="26">
        <f t="shared" si="1"/>
        <v>0</v>
      </c>
      <c r="AA37" s="26">
        <f t="shared" si="2"/>
        <v>0</v>
      </c>
      <c r="AB37" s="30"/>
      <c r="AC37" s="26" t="str">
        <f>IF(Kontaktdaten!K37&lt;&gt;"",Textbausteine!$D$4&amp;Kontaktdaten!K37&amp;", "&amp;CHAR(10),"")</f>
        <v xml:space="preserve">Sehr geehrte Frau name_mutter_30, 
</v>
      </c>
      <c r="AD37" s="26" t="str">
        <f>IF(Kontaktdaten!R37&lt;&gt;"",Textbausteine!$D$5&amp;Kontaktdaten!R37&amp;", "&amp;CHAR(10),"")</f>
        <v xml:space="preserve">Sehr geehrter Herr name_vater_30, 
</v>
      </c>
      <c r="AE37" s="27" t="str">
        <f>CHAR(10)&amp;Textbausteine!$D$7&amp;" "&amp;D37&amp;" am "&amp;TEXT($C$4,"TTTT")&amp;", den "&amp;DAY($C$4)&amp;". "&amp;TEXT($C$4,"MMMM")&amp;" "&amp;Textbausteine!$F$7</f>
        <v xml:space="preserve">
gerne möchte ich Sie über das Verhalten von vor_kind_30 am Samstag, den 0. Januar im XXXunterricht in Kenntnis setzen.</v>
      </c>
      <c r="AF37" s="26" t="str">
        <f>IF(Z37&gt;0,CHAR(10)&amp;CHAR(10)&amp;Textbausteine!$D$9&amp;D37&amp;CHAR(10),"")</f>
        <v/>
      </c>
      <c r="AG37" s="26" t="str">
        <f>IF(E37&gt;0,CHAR(10)&amp;"- "&amp;E37&amp;" "&amp;Textbausteine!$D$11,"")</f>
        <v/>
      </c>
      <c r="AH37" s="26" t="str">
        <f>IF(G37=1,CHAR(10)&amp;"- "&amp;Textbausteine!$D$12, IF(G37=2,CHAR(10)&amp;"- "&amp;Textbausteine!$F$12, IF(G37=3,CHAR(10)&amp;"- "&amp;Textbausteine!$H$12,"")))</f>
        <v/>
      </c>
      <c r="AI37" s="26" t="str">
        <f>IF(H37=1,CHAR(10)&amp;"- "&amp;Textbausteine!$D$13, IF(H37=2,CHAR(10)&amp;"- "&amp;Textbausteine!$F$13, IF(H37=3,CHAR(10)&amp;"- "&amp;Textbausteine!$H$13,"")))</f>
        <v/>
      </c>
      <c r="AJ37" s="26" t="str">
        <f>IF(I37=1,CHAR(10)&amp;"- "&amp;Textbausteine!$D$14, IF(I37=2,CHAR(10)&amp;"- "&amp;Textbausteine!$F$14, IF(I37=3,CHAR(10)&amp;"- "&amp;Textbausteine!$H$14,"")))</f>
        <v/>
      </c>
      <c r="AK37" s="26" t="str">
        <f>IF(J37=1,CHAR(10)&amp;"- "&amp;Textbausteine!$D$15, "")</f>
        <v/>
      </c>
      <c r="AL37" s="26" t="str">
        <f>IF(K37=1,CHAR(10)&amp;"- "&amp;Textbausteine!$D$16, "")</f>
        <v/>
      </c>
      <c r="AM37" s="26" t="str">
        <f>IF(L37=1,CHAR(10)&amp;"- "&amp;Textbausteine!$D$17, "")</f>
        <v/>
      </c>
      <c r="AN37" s="26" t="str">
        <f>IF(AA37&gt;0,CHAR(10)&amp;CHAR(10)&amp;Textbausteine!$D$20&amp;" "&amp;D37&amp;CHAR(10),"")</f>
        <v/>
      </c>
      <c r="AO37" s="26" t="str">
        <f>IF(M37=1,CHAR(10)&amp;"- "&amp;Textbausteine!$D$22, "")</f>
        <v/>
      </c>
      <c r="AP37" s="26" t="str">
        <f>IF(N37=1,CHAR(10)&amp;"- "&amp;Textbausteine!$D$23, "")</f>
        <v/>
      </c>
      <c r="AQ37" s="26" t="str">
        <f>IF(O37=1,CHAR(10)&amp;"- "&amp;Textbausteine!$D$24, IF(O37=2,CHAR(10)&amp;"- "&amp;Textbausteine!$F$24, IF(O37=3,CHAR(10)&amp;"- "&amp;Textbausteine!$H$24,"")))</f>
        <v/>
      </c>
      <c r="AR37" s="26" t="str">
        <f>IF(P37=1,CHAR(10)&amp;"- "&amp;Textbausteine!$D$25, IF(P37=2,CHAR(10)&amp;"- "&amp;Textbausteine!$F$25, IF(P37=3,CHAR(10)&amp;"- "&amp;Textbausteine!$H$25,"")))</f>
        <v/>
      </c>
      <c r="AS37" s="26" t="str">
        <f>IF(Q37=1,CHAR(10)&amp;"- "&amp;Textbausteine!$D$26, "")</f>
        <v/>
      </c>
      <c r="AT37" s="26" t="str">
        <f>IF(R37=1,CHAR(10)&amp;"- "&amp;Textbausteine!$D$27, IF(R37=2,CHAR(10)&amp;"- "&amp;Textbausteine!$F$27, IF(R37=3,CHAR(10)&amp;"- "&amp;Textbausteine!$H$27,"")))</f>
        <v/>
      </c>
      <c r="AU37" s="26" t="str">
        <f>IF(S37=1,CHAR(10)&amp;"- "&amp;Textbausteine!$D$28, IF(S37=2,CHAR(10)&amp;"- "&amp;Textbausteine!$F$28, IF(S37=3,CHAR(10)&amp;"- "&amp;Textbausteine!$H$28,"")))</f>
        <v/>
      </c>
      <c r="AV37" s="26" t="str">
        <f>IF(T37=1,CHAR(10)&amp;"- "&amp;Textbausteine!$D$29, IF(T37=2,CHAR(10)&amp;"- "&amp;Textbausteine!$F$29, IF(T37=3,CHAR(10)&amp;"- "&amp;Textbausteine!$H$29,"")))</f>
        <v/>
      </c>
      <c r="AW37" s="26" t="str">
        <f>IF(U37=1,CHAR(10)&amp;"- "&amp;Textbausteine!$D$30, IF(U37=2,CHAR(10)&amp;"- "&amp;Textbausteine!$F$30, IF(U37=3,CHAR(10)&amp;"- "&amp;Textbausteine!$H$30,"")))</f>
        <v/>
      </c>
      <c r="AX37" s="26" t="str">
        <f>CHAR(10)&amp;CHAR(10)&amp;Textbausteine!$D$32</f>
        <v xml:space="preserve">
Es wäre nett, wenn Sie mir den Erhalt dieser Mail bestätigen könnten.</v>
      </c>
      <c r="AY37" s="26" t="str">
        <f>CHAR(10)&amp;CHAR(10)&amp;Textbausteine!$D$34</f>
        <v xml:space="preserve">
Mit freundlichen Grüßen</v>
      </c>
      <c r="AZ37" s="26" t="str">
        <f>CHAR(10)&amp;Textbausteine!$D$35</f>
        <v xml:space="preserve">
XXX XXX</v>
      </c>
      <c r="BA37" s="26" t="str">
        <f>CHAR(10)&amp;Textbausteine!$D$36</f>
        <v xml:space="preserve">
(Fachlehrer XXX)</v>
      </c>
      <c r="BB37" s="26"/>
      <c r="BD37" s="20" t="str">
        <f>IF(V37&lt;&gt;"",Textbausteine!$D$2&amp;" "&amp;D37&amp;" am "&amp;TEXT($C$4,"TTTT")&amp;", den "&amp;DAY($C$4)&amp;". "&amp;TEXT($C$4,"MMMM")&amp;" "&amp;Textbausteine!$F$2,"")</f>
        <v/>
      </c>
      <c r="BE37" s="20" t="str">
        <f t="shared" si="3"/>
        <v/>
      </c>
      <c r="BF37" s="18" t="str">
        <f>IF(V37&lt;&gt;"",Tabelle1[[#This Row],[Mail_m]],"")</f>
        <v/>
      </c>
      <c r="BG37" s="18" t="str">
        <f>IF(V37&lt;&gt;"",Tabelle1[[#This Row],[Mail_v]],"")</f>
        <v/>
      </c>
    </row>
  </sheetData>
  <sheetProtection sheet="1" objects="1" scenarios="1"/>
  <mergeCells count="5">
    <mergeCell ref="C7:D7"/>
    <mergeCell ref="C4:D4"/>
    <mergeCell ref="C3:D3"/>
    <mergeCell ref="E6:L6"/>
    <mergeCell ref="M6:U6"/>
  </mergeCells>
  <conditionalFormatting sqref="C3 A4:B5">
    <cfRule type="expression" dxfId="47" priority="30">
      <formula>$C$4=""</formula>
    </cfRule>
  </conditionalFormatting>
  <conditionalFormatting sqref="C3">
    <cfRule type="expression" dxfId="46" priority="33" stopIfTrue="1">
      <formula>$C$4&lt;&gt;""</formula>
    </cfRule>
  </conditionalFormatting>
  <conditionalFormatting sqref="E29:Z37 X8:BB8 X9:Z28 F8:F28 AA9:BB37">
    <cfRule type="expression" dxfId="45" priority="35">
      <formula>$C$4=""</formula>
    </cfRule>
  </conditionalFormatting>
  <conditionalFormatting sqref="E29:K37 F8:F28">
    <cfRule type="expression" dxfId="44" priority="23">
      <formula>$Z8&gt;=3</formula>
    </cfRule>
    <cfRule type="expression" dxfId="43" priority="24">
      <formula>$Z8=2</formula>
    </cfRule>
    <cfRule type="expression" dxfId="42" priority="25">
      <formula>$Z8=1</formula>
    </cfRule>
  </conditionalFormatting>
  <conditionalFormatting sqref="N29:U37">
    <cfRule type="expression" dxfId="41" priority="12">
      <formula>$AA29&gt;=3</formula>
    </cfRule>
    <cfRule type="expression" dxfId="40" priority="13">
      <formula>$AA29=2</formula>
    </cfRule>
    <cfRule type="expression" dxfId="39" priority="14">
      <formula>$AA29=1</formula>
    </cfRule>
  </conditionalFormatting>
  <conditionalFormatting sqref="M8:M37 E8:W28">
    <cfRule type="expression" dxfId="38" priority="11">
      <formula>$C$4=""</formula>
    </cfRule>
  </conditionalFormatting>
  <conditionalFormatting sqref="E8:K28">
    <cfRule type="expression" dxfId="37" priority="8">
      <formula>$Z8&gt;=3</formula>
    </cfRule>
    <cfRule type="expression" dxfId="36" priority="9">
      <formula>$Z8=2</formula>
    </cfRule>
    <cfRule type="expression" dxfId="35" priority="10">
      <formula>$Z8=1</formula>
    </cfRule>
  </conditionalFormatting>
  <conditionalFormatting sqref="N8:U28">
    <cfRule type="expression" dxfId="34" priority="5">
      <formula>$AA8&gt;=3</formula>
    </cfRule>
    <cfRule type="expression" dxfId="33" priority="6">
      <formula>$AA8=2</formula>
    </cfRule>
    <cfRule type="expression" dxfId="32" priority="7">
      <formula>$AA8=1</formula>
    </cfRule>
  </conditionalFormatting>
  <conditionalFormatting sqref="B8:Y37">
    <cfRule type="expression" dxfId="31" priority="4">
      <formula>$B8</formula>
    </cfRule>
  </conditionalFormatting>
  <conditionalFormatting sqref="M8:M37">
    <cfRule type="expression" dxfId="30" priority="1">
      <formula>$AA8&gt;=3</formula>
    </cfRule>
    <cfRule type="expression" dxfId="29" priority="2">
      <formula>$AA8=2</formula>
    </cfRule>
    <cfRule type="expression" dxfId="28" priority="3">
      <formula>$AA8=1</formula>
    </cfRule>
  </conditionalFormatting>
  <dataValidations count="11">
    <dataValidation type="whole" allowBlank="1" showInputMessage="1" showErrorMessage="1" promptTitle="Achtung" prompt="Bitte eine 1 eingeben." sqref="AB8:AB37 BB8:BB37" xr:uid="{4E2A35F4-D726-4BEF-8ED2-D1B3A00C1265}">
      <formula1>1</formula1>
      <formula2>1</formula2>
    </dataValidation>
    <dataValidation operator="greaterThan" allowBlank="1" showInputMessage="1" showErrorMessage="1" prompt="Bitte Datum eingeben!" sqref="C4:D4" xr:uid="{2B5A8199-4E57-4C6B-A2C4-C59FC07B7996}"/>
    <dataValidation type="whole" allowBlank="1" showInputMessage="1" showErrorMessage="1" promptTitle="Achtung" prompt="Bitte eine ganze Zahl &lt;80 eingeben." sqref="F8:F37" xr:uid="{9768E8BA-E68F-4CC3-BE3F-7D14F3EBC5C8}">
      <formula1>0</formula1>
      <formula2>80</formula2>
    </dataValidation>
    <dataValidation type="whole" allowBlank="1" showInputMessage="1" showErrorMessage="1" prompt="Bitte ggf. eine 1 eingeben." sqref="J8:N37 Q8:Q37" xr:uid="{4D9ACFBD-1C7E-433D-ABD9-62E74EBA8058}">
      <formula1>1</formula1>
      <formula2>1</formula2>
    </dataValidation>
    <dataValidation type="whole" allowBlank="1" showInputMessage="1" showErrorMessage="1" prompt="Bitte ggf. eine 1, 2 oder 3 eingeben." sqref="G8:I37 O8:P37 R8:U37" xr:uid="{59EC1684-FA53-4A2B-89BF-8FA3456E829C}">
      <formula1>1</formula1>
      <formula2>3</formula2>
    </dataValidation>
    <dataValidation type="whole" allowBlank="1" showInputMessage="1" showErrorMessage="1" prompt="Bitte ggf. eine nat. Zahl zwischen 2 und 80 eingeben." sqref="E8:E37" xr:uid="{234AAE7B-F44B-4953-B2F7-96F223F6406E}">
      <formula1>2</formula1>
      <formula2>80</formula2>
    </dataValidation>
    <dataValidation type="whole" allowBlank="1" showInputMessage="1" showErrorMessage="1" promptTitle="Text für E-Mail generieren?" prompt="Bitte eine 1 eingeben." sqref="V8:V37" xr:uid="{2B0EF552-4F15-4946-A9B8-A892713608F5}">
      <formula1>1</formula1>
      <formula2>1</formula2>
    </dataValidation>
    <dataValidation type="whole" allowBlank="1" showInputMessage="1" showErrorMessage="1" promptTitle="Achtung" prompt="Bitte ggf. eine 1 eingeben." sqref="W8:X37" xr:uid="{649738E4-A170-473B-BE40-DD8C886A1A25}">
      <formula1>1</formula1>
      <formula2>1</formula2>
    </dataValidation>
    <dataValidation allowBlank="1" showInputMessage="1" showErrorMessage="1" promptTitle="Anmerkungen nötig?" prompt="Bitte Text eingeben." sqref="Y8:Y37" xr:uid="{72E88A27-984C-4DB5-81C2-1DD3B0DD836D}"/>
    <dataValidation operator="greaterThan" allowBlank="1" showErrorMessage="1" sqref="C5:D5" xr:uid="{2B68B73A-A835-410E-9EBB-E6007C3EB0A5}"/>
    <dataValidation type="whole" allowBlank="1" showInputMessage="1" showErrorMessage="1" promptTitle="Unter besonderer Beobachtung" prompt="Für dieses Kind soll in jedem Fall eine Rückmeldung an die Eltern gesendet werden._x000a_Bitte eine 1 eingeben." sqref="B8:B37" xr:uid="{71B8F82C-26BD-4F4A-A2B0-604E64309C53}">
      <formula1>1</formula1>
      <formula2>1</formula2>
    </dataValidation>
  </dataValidations>
  <printOptions horizontalCentered="1"/>
  <pageMargins left="0" right="0" top="0.74803149606299213" bottom="0" header="0.31496062992125984" footer="0"/>
  <pageSetup paperSize="9" scale="9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7"/>
  <sheetViews>
    <sheetView showGridLines="0" showRowColHeaders="0" workbookViewId="0">
      <selection activeCell="C6" sqref="C6"/>
    </sheetView>
  </sheetViews>
  <sheetFormatPr baseColWidth="10" defaultColWidth="11.42578125" defaultRowHeight="15" outlineLevelRow="1" outlineLevelCol="1" x14ac:dyDescent="0.25"/>
  <cols>
    <col min="1" max="1" width="3.85546875" style="2" customWidth="1"/>
    <col min="2" max="2" width="4.140625" style="2" hidden="1" customWidth="1" outlineLevel="1"/>
    <col min="3" max="3" width="16" style="2" customWidth="1" collapsed="1"/>
    <col min="4" max="4" width="16" style="2" customWidth="1"/>
    <col min="5" max="6" width="13.140625" style="2" hidden="1" customWidth="1" outlineLevel="1"/>
    <col min="7" max="7" width="9.140625" style="2" hidden="1" customWidth="1" outlineLevel="1"/>
    <col min="8" max="8" width="5.7109375" style="2" hidden="1" customWidth="1" outlineLevel="1"/>
    <col min="9" max="9" width="4.28515625" style="2" hidden="1" customWidth="1" outlineLevel="1"/>
    <col min="10" max="10" width="10.5703125" style="2" hidden="1" customWidth="1" outlineLevel="1"/>
    <col min="11" max="11" width="16" style="2" customWidth="1" collapsed="1"/>
    <col min="12" max="12" width="16" style="2" customWidth="1"/>
    <col min="13" max="13" width="13.28515625" style="2" hidden="1" customWidth="1" outlineLevel="1"/>
    <col min="14" max="14" width="12.85546875" style="2" hidden="1" customWidth="1" outlineLevel="1"/>
    <col min="15" max="15" width="13" style="2" hidden="1" customWidth="1" outlineLevel="1"/>
    <col min="16" max="16" width="16" style="2" customWidth="1" collapsed="1"/>
    <col min="17" max="17" width="17.28515625" style="2" customWidth="1"/>
    <col min="18" max="19" width="16" style="2" customWidth="1"/>
    <col min="20" max="20" width="11.42578125" style="2" hidden="1" customWidth="1" outlineLevel="1"/>
    <col min="21" max="21" width="13.28515625" style="2" hidden="1" customWidth="1" outlineLevel="1"/>
    <col min="22" max="22" width="13.42578125" style="2" hidden="1" customWidth="1" outlineLevel="1"/>
    <col min="23" max="23" width="16" style="2" customWidth="1" collapsed="1"/>
    <col min="24" max="24" width="16.85546875" style="2" customWidth="1"/>
    <col min="25" max="16384" width="11.42578125" style="2"/>
  </cols>
  <sheetData>
    <row r="1" spans="1:24" x14ac:dyDescent="0.25">
      <c r="C1" s="55" t="s">
        <v>363</v>
      </c>
      <c r="D1" s="51" t="s">
        <v>148</v>
      </c>
    </row>
    <row r="2" spans="1:24" hidden="1" outlineLevel="1" x14ac:dyDescent="0.25">
      <c r="C2" s="3"/>
    </row>
    <row r="3" spans="1:24" ht="16.5" hidden="1" customHeight="1" outlineLevel="1" x14ac:dyDescent="0.25">
      <c r="C3" s="3"/>
    </row>
    <row r="4" spans="1:24" hidden="1" outlineLevel="1" x14ac:dyDescent="0.25">
      <c r="C4" s="4"/>
      <c r="D4" s="4"/>
    </row>
    <row r="5" spans="1:24" hidden="1" outlineLevel="1" x14ac:dyDescent="0.25">
      <c r="C5" s="4"/>
      <c r="D5" s="4"/>
    </row>
    <row r="6" spans="1:24" ht="15" customHeight="1" collapsed="1" x14ac:dyDescent="0.25">
      <c r="C6" s="5"/>
      <c r="E6" s="5"/>
    </row>
    <row r="7" spans="1:24" ht="18.75" customHeight="1" x14ac:dyDescent="0.25">
      <c r="B7" s="7" t="s">
        <v>10</v>
      </c>
      <c r="C7" s="8" t="s">
        <v>11</v>
      </c>
      <c r="D7" s="8" t="s">
        <v>12</v>
      </c>
      <c r="E7" s="8" t="s">
        <v>13</v>
      </c>
      <c r="F7" s="8" t="s">
        <v>14</v>
      </c>
      <c r="G7" s="8" t="s">
        <v>15</v>
      </c>
      <c r="H7" s="8" t="s">
        <v>16</v>
      </c>
      <c r="I7" s="8" t="s">
        <v>17</v>
      </c>
      <c r="J7" s="8" t="s">
        <v>18</v>
      </c>
      <c r="K7" s="8" t="s">
        <v>19</v>
      </c>
      <c r="L7" s="8" t="s">
        <v>20</v>
      </c>
      <c r="M7" s="8" t="s">
        <v>21</v>
      </c>
      <c r="N7" s="8" t="s">
        <v>22</v>
      </c>
      <c r="O7" s="8" t="s">
        <v>23</v>
      </c>
      <c r="P7" s="8" t="s">
        <v>351</v>
      </c>
      <c r="Q7" s="8" t="s">
        <v>352</v>
      </c>
      <c r="R7" s="8" t="s">
        <v>24</v>
      </c>
      <c r="S7" s="8" t="s">
        <v>25</v>
      </c>
      <c r="T7" s="8" t="s">
        <v>26</v>
      </c>
      <c r="U7" s="8" t="s">
        <v>27</v>
      </c>
      <c r="V7" s="8" t="s">
        <v>28</v>
      </c>
      <c r="W7" s="9" t="s">
        <v>353</v>
      </c>
      <c r="X7" s="8" t="s">
        <v>354</v>
      </c>
    </row>
    <row r="8" spans="1:24" ht="18.75" customHeight="1" x14ac:dyDescent="0.25">
      <c r="A8" s="22">
        <v>1</v>
      </c>
      <c r="B8" s="43"/>
      <c r="C8" s="44" t="s">
        <v>167</v>
      </c>
      <c r="D8" s="44" t="s">
        <v>257</v>
      </c>
      <c r="E8" s="45"/>
      <c r="F8" s="44"/>
      <c r="G8" s="45"/>
      <c r="H8" s="44"/>
      <c r="I8" s="45"/>
      <c r="J8" s="46"/>
      <c r="K8" s="44" t="s">
        <v>168</v>
      </c>
      <c r="L8" s="44" t="s">
        <v>258</v>
      </c>
      <c r="M8" s="47"/>
      <c r="N8" s="47"/>
      <c r="O8" s="44"/>
      <c r="P8" s="47" t="s">
        <v>50</v>
      </c>
      <c r="Q8" s="47"/>
      <c r="R8" s="44" t="s">
        <v>169</v>
      </c>
      <c r="S8" s="44" t="s">
        <v>259</v>
      </c>
      <c r="T8" s="47"/>
      <c r="U8" s="47"/>
      <c r="V8" s="47"/>
      <c r="W8" s="48" t="s">
        <v>51</v>
      </c>
      <c r="X8" s="53"/>
    </row>
    <row r="9" spans="1:24" ht="18.75" customHeight="1" x14ac:dyDescent="0.25">
      <c r="A9" s="22">
        <v>2</v>
      </c>
      <c r="B9" s="43"/>
      <c r="C9" s="44" t="s">
        <v>170</v>
      </c>
      <c r="D9" s="44" t="s">
        <v>260</v>
      </c>
      <c r="E9" s="45"/>
      <c r="F9" s="44"/>
      <c r="G9" s="45"/>
      <c r="H9" s="44"/>
      <c r="I9" s="45"/>
      <c r="J9" s="46"/>
      <c r="K9" s="44" t="s">
        <v>171</v>
      </c>
      <c r="L9" s="44" t="s">
        <v>261</v>
      </c>
      <c r="M9" s="47"/>
      <c r="N9" s="47"/>
      <c r="O9" s="44"/>
      <c r="P9" s="47" t="s">
        <v>52</v>
      </c>
      <c r="Q9" s="47"/>
      <c r="R9" s="44" t="s">
        <v>172</v>
      </c>
      <c r="S9" s="44" t="s">
        <v>262</v>
      </c>
      <c r="T9" s="47"/>
      <c r="U9" s="47"/>
      <c r="V9" s="47"/>
      <c r="W9" s="48" t="s">
        <v>53</v>
      </c>
      <c r="X9" s="44"/>
    </row>
    <row r="10" spans="1:24" ht="18.75" customHeight="1" x14ac:dyDescent="0.25">
      <c r="A10" s="22">
        <v>3</v>
      </c>
      <c r="B10" s="43"/>
      <c r="C10" s="44" t="s">
        <v>173</v>
      </c>
      <c r="D10" s="44" t="s">
        <v>263</v>
      </c>
      <c r="E10" s="45"/>
      <c r="F10" s="44"/>
      <c r="G10" s="45"/>
      <c r="H10" s="44"/>
      <c r="I10" s="45"/>
      <c r="J10" s="46"/>
      <c r="K10" s="44" t="s">
        <v>174</v>
      </c>
      <c r="L10" s="44" t="s">
        <v>264</v>
      </c>
      <c r="M10" s="47"/>
      <c r="N10" s="47"/>
      <c r="O10" s="44"/>
      <c r="P10" s="47" t="s">
        <v>54</v>
      </c>
      <c r="Q10" s="47"/>
      <c r="R10" s="44" t="s">
        <v>175</v>
      </c>
      <c r="S10" s="44" t="s">
        <v>265</v>
      </c>
      <c r="T10" s="47"/>
      <c r="U10" s="47"/>
      <c r="V10" s="47"/>
      <c r="W10" s="48" t="s">
        <v>55</v>
      </c>
      <c r="X10" s="44"/>
    </row>
    <row r="11" spans="1:24" ht="18.75" customHeight="1" x14ac:dyDescent="0.25">
      <c r="A11" s="22">
        <v>4</v>
      </c>
      <c r="B11" s="43"/>
      <c r="C11" s="44" t="s">
        <v>176</v>
      </c>
      <c r="D11" s="44" t="s">
        <v>266</v>
      </c>
      <c r="E11" s="45"/>
      <c r="F11" s="44"/>
      <c r="G11" s="45"/>
      <c r="H11" s="44"/>
      <c r="I11" s="45"/>
      <c r="J11" s="46"/>
      <c r="K11" s="44" t="s">
        <v>177</v>
      </c>
      <c r="L11" s="44" t="s">
        <v>267</v>
      </c>
      <c r="M11" s="47"/>
      <c r="N11" s="47"/>
      <c r="O11" s="44"/>
      <c r="P11" s="47" t="s">
        <v>56</v>
      </c>
      <c r="Q11" s="47"/>
      <c r="R11" s="44" t="s">
        <v>178</v>
      </c>
      <c r="S11" s="44" t="s">
        <v>268</v>
      </c>
      <c r="T11" s="47"/>
      <c r="U11" s="47"/>
      <c r="V11" s="47"/>
      <c r="W11" s="48" t="s">
        <v>57</v>
      </c>
      <c r="X11" s="44"/>
    </row>
    <row r="12" spans="1:24" ht="18.75" customHeight="1" x14ac:dyDescent="0.25">
      <c r="A12" s="22">
        <v>5</v>
      </c>
      <c r="B12" s="43"/>
      <c r="C12" s="44" t="s">
        <v>179</v>
      </c>
      <c r="D12" s="44" t="s">
        <v>269</v>
      </c>
      <c r="E12" s="45"/>
      <c r="F12" s="44"/>
      <c r="G12" s="45"/>
      <c r="H12" s="44"/>
      <c r="I12" s="45"/>
      <c r="J12" s="46"/>
      <c r="K12" s="44" t="s">
        <v>180</v>
      </c>
      <c r="L12" s="44" t="s">
        <v>270</v>
      </c>
      <c r="M12" s="47"/>
      <c r="N12" s="47"/>
      <c r="O12" s="44"/>
      <c r="P12" s="47" t="s">
        <v>58</v>
      </c>
      <c r="Q12" s="47"/>
      <c r="R12" s="44" t="s">
        <v>181</v>
      </c>
      <c r="S12" s="44" t="s">
        <v>271</v>
      </c>
      <c r="T12" s="47"/>
      <c r="U12" s="47"/>
      <c r="V12" s="47"/>
      <c r="W12" s="48" t="s">
        <v>59</v>
      </c>
      <c r="X12" s="44"/>
    </row>
    <row r="13" spans="1:24" ht="18.75" customHeight="1" x14ac:dyDescent="0.25">
      <c r="A13" s="22">
        <v>6</v>
      </c>
      <c r="B13" s="43"/>
      <c r="C13" s="44" t="s">
        <v>182</v>
      </c>
      <c r="D13" s="44" t="s">
        <v>272</v>
      </c>
      <c r="E13" s="45"/>
      <c r="F13" s="44"/>
      <c r="G13" s="45"/>
      <c r="H13" s="44"/>
      <c r="I13" s="45"/>
      <c r="J13" s="46"/>
      <c r="K13" s="44" t="s">
        <v>183</v>
      </c>
      <c r="L13" s="44" t="s">
        <v>273</v>
      </c>
      <c r="M13" s="47"/>
      <c r="N13" s="47"/>
      <c r="O13" s="44"/>
      <c r="P13" s="47" t="s">
        <v>60</v>
      </c>
      <c r="Q13" s="47"/>
      <c r="R13" s="44" t="s">
        <v>184</v>
      </c>
      <c r="S13" s="44" t="s">
        <v>274</v>
      </c>
      <c r="T13" s="47"/>
      <c r="U13" s="47"/>
      <c r="V13" s="47"/>
      <c r="W13" s="48" t="s">
        <v>61</v>
      </c>
      <c r="X13" s="44"/>
    </row>
    <row r="14" spans="1:24" ht="18.75" customHeight="1" x14ac:dyDescent="0.25">
      <c r="A14" s="22">
        <v>7</v>
      </c>
      <c r="B14" s="43"/>
      <c r="C14" s="44" t="s">
        <v>185</v>
      </c>
      <c r="D14" s="44" t="s">
        <v>275</v>
      </c>
      <c r="E14" s="45"/>
      <c r="F14" s="44"/>
      <c r="G14" s="45"/>
      <c r="H14" s="44"/>
      <c r="I14" s="45"/>
      <c r="J14" s="46"/>
      <c r="K14" s="44" t="s">
        <v>186</v>
      </c>
      <c r="L14" s="44" t="s">
        <v>276</v>
      </c>
      <c r="M14" s="47"/>
      <c r="N14" s="47"/>
      <c r="O14" s="44"/>
      <c r="P14" s="47" t="s">
        <v>62</v>
      </c>
      <c r="Q14" s="47"/>
      <c r="R14" s="44" t="s">
        <v>187</v>
      </c>
      <c r="S14" s="44" t="s">
        <v>277</v>
      </c>
      <c r="T14" s="47"/>
      <c r="U14" s="47"/>
      <c r="V14" s="47"/>
      <c r="W14" s="48" t="s">
        <v>63</v>
      </c>
      <c r="X14" s="44"/>
    </row>
    <row r="15" spans="1:24" ht="18.75" customHeight="1" x14ac:dyDescent="0.25">
      <c r="A15" s="22">
        <v>8</v>
      </c>
      <c r="B15" s="43"/>
      <c r="C15" s="44" t="s">
        <v>188</v>
      </c>
      <c r="D15" s="44" t="s">
        <v>278</v>
      </c>
      <c r="E15" s="45"/>
      <c r="F15" s="44"/>
      <c r="G15" s="45"/>
      <c r="H15" s="44"/>
      <c r="I15" s="45"/>
      <c r="J15" s="46"/>
      <c r="K15" s="44" t="s">
        <v>189</v>
      </c>
      <c r="L15" s="44" t="s">
        <v>279</v>
      </c>
      <c r="M15" s="47"/>
      <c r="N15" s="47"/>
      <c r="O15" s="44"/>
      <c r="P15" s="47" t="s">
        <v>64</v>
      </c>
      <c r="Q15" s="47"/>
      <c r="R15" s="44" t="s">
        <v>190</v>
      </c>
      <c r="S15" s="44" t="s">
        <v>280</v>
      </c>
      <c r="T15" s="47"/>
      <c r="U15" s="47"/>
      <c r="V15" s="47"/>
      <c r="W15" s="48" t="s">
        <v>65</v>
      </c>
      <c r="X15" s="44"/>
    </row>
    <row r="16" spans="1:24" ht="18.75" customHeight="1" x14ac:dyDescent="0.25">
      <c r="A16" s="22">
        <v>9</v>
      </c>
      <c r="B16" s="43"/>
      <c r="C16" s="44" t="s">
        <v>191</v>
      </c>
      <c r="D16" s="44" t="s">
        <v>281</v>
      </c>
      <c r="E16" s="45"/>
      <c r="F16" s="44"/>
      <c r="G16" s="45"/>
      <c r="H16" s="44"/>
      <c r="I16" s="45"/>
      <c r="J16" s="46"/>
      <c r="K16" s="44" t="s">
        <v>192</v>
      </c>
      <c r="L16" s="44" t="s">
        <v>282</v>
      </c>
      <c r="M16" s="47"/>
      <c r="N16" s="47"/>
      <c r="O16" s="44"/>
      <c r="P16" s="47" t="s">
        <v>66</v>
      </c>
      <c r="Q16" s="47"/>
      <c r="R16" s="44" t="s">
        <v>193</v>
      </c>
      <c r="S16" s="44" t="s">
        <v>283</v>
      </c>
      <c r="T16" s="47"/>
      <c r="U16" s="47"/>
      <c r="V16" s="47"/>
      <c r="W16" s="48" t="s">
        <v>67</v>
      </c>
      <c r="X16" s="44"/>
    </row>
    <row r="17" spans="1:24" ht="18.75" customHeight="1" x14ac:dyDescent="0.25">
      <c r="A17" s="22">
        <v>10</v>
      </c>
      <c r="B17" s="43"/>
      <c r="C17" s="44" t="s">
        <v>194</v>
      </c>
      <c r="D17" s="44" t="s">
        <v>284</v>
      </c>
      <c r="E17" s="45"/>
      <c r="F17" s="44"/>
      <c r="G17" s="45"/>
      <c r="H17" s="44"/>
      <c r="I17" s="45"/>
      <c r="J17" s="46"/>
      <c r="K17" s="44" t="s">
        <v>195</v>
      </c>
      <c r="L17" s="44" t="s">
        <v>285</v>
      </c>
      <c r="M17" s="47"/>
      <c r="N17" s="47"/>
      <c r="O17" s="44"/>
      <c r="P17" s="47" t="s">
        <v>68</v>
      </c>
      <c r="Q17" s="47"/>
      <c r="R17" s="44" t="s">
        <v>196</v>
      </c>
      <c r="S17" s="44" t="s">
        <v>286</v>
      </c>
      <c r="T17" s="47"/>
      <c r="U17" s="47"/>
      <c r="V17" s="47"/>
      <c r="W17" s="48" t="s">
        <v>69</v>
      </c>
      <c r="X17" s="44"/>
    </row>
    <row r="18" spans="1:24" ht="18.75" customHeight="1" x14ac:dyDescent="0.25">
      <c r="A18" s="22">
        <v>11</v>
      </c>
      <c r="B18" s="43"/>
      <c r="C18" s="44" t="s">
        <v>197</v>
      </c>
      <c r="D18" s="44" t="s">
        <v>287</v>
      </c>
      <c r="E18" s="45"/>
      <c r="F18" s="44"/>
      <c r="G18" s="45"/>
      <c r="H18" s="44"/>
      <c r="I18" s="45"/>
      <c r="J18" s="46"/>
      <c r="K18" s="44" t="s">
        <v>198</v>
      </c>
      <c r="L18" s="44" t="s">
        <v>288</v>
      </c>
      <c r="M18" s="47"/>
      <c r="N18" s="47"/>
      <c r="O18" s="44"/>
      <c r="P18" s="47" t="s">
        <v>70</v>
      </c>
      <c r="Q18" s="47"/>
      <c r="R18" s="44" t="s">
        <v>199</v>
      </c>
      <c r="S18" s="44" t="s">
        <v>289</v>
      </c>
      <c r="T18" s="47"/>
      <c r="U18" s="47"/>
      <c r="V18" s="47"/>
      <c r="W18" s="48" t="s">
        <v>71</v>
      </c>
      <c r="X18" s="44"/>
    </row>
    <row r="19" spans="1:24" ht="18.75" customHeight="1" x14ac:dyDescent="0.25">
      <c r="A19" s="22">
        <v>12</v>
      </c>
      <c r="B19" s="43"/>
      <c r="C19" s="44" t="s">
        <v>200</v>
      </c>
      <c r="D19" s="44" t="s">
        <v>290</v>
      </c>
      <c r="E19" s="45"/>
      <c r="F19" s="44"/>
      <c r="G19" s="45"/>
      <c r="H19" s="44"/>
      <c r="I19" s="45"/>
      <c r="J19" s="46"/>
      <c r="K19" s="44" t="s">
        <v>201</v>
      </c>
      <c r="L19" s="44" t="s">
        <v>291</v>
      </c>
      <c r="M19" s="47"/>
      <c r="N19" s="47"/>
      <c r="O19" s="44"/>
      <c r="P19" s="47" t="s">
        <v>72</v>
      </c>
      <c r="Q19" s="47"/>
      <c r="R19" s="44" t="s">
        <v>202</v>
      </c>
      <c r="S19" s="44" t="s">
        <v>292</v>
      </c>
      <c r="T19" s="47"/>
      <c r="U19" s="47"/>
      <c r="V19" s="47"/>
      <c r="W19" s="48" t="s">
        <v>73</v>
      </c>
      <c r="X19" s="44"/>
    </row>
    <row r="20" spans="1:24" ht="18.75" customHeight="1" x14ac:dyDescent="0.25">
      <c r="A20" s="22">
        <v>13</v>
      </c>
      <c r="B20" s="43"/>
      <c r="C20" s="44" t="s">
        <v>203</v>
      </c>
      <c r="D20" s="44" t="s">
        <v>293</v>
      </c>
      <c r="E20" s="45"/>
      <c r="F20" s="44"/>
      <c r="G20" s="45"/>
      <c r="H20" s="44"/>
      <c r="I20" s="45"/>
      <c r="J20" s="46"/>
      <c r="K20" s="44" t="s">
        <v>204</v>
      </c>
      <c r="L20" s="44" t="s">
        <v>294</v>
      </c>
      <c r="M20" s="47"/>
      <c r="N20" s="47"/>
      <c r="O20" s="44"/>
      <c r="P20" s="47" t="s">
        <v>74</v>
      </c>
      <c r="Q20" s="47"/>
      <c r="R20" s="44" t="s">
        <v>205</v>
      </c>
      <c r="S20" s="44" t="s">
        <v>295</v>
      </c>
      <c r="T20" s="47"/>
      <c r="U20" s="47"/>
      <c r="V20" s="47"/>
      <c r="W20" s="48" t="s">
        <v>75</v>
      </c>
      <c r="X20" s="44"/>
    </row>
    <row r="21" spans="1:24" ht="18.75" customHeight="1" x14ac:dyDescent="0.25">
      <c r="A21" s="22">
        <v>14</v>
      </c>
      <c r="B21" s="43"/>
      <c r="C21" s="44" t="s">
        <v>206</v>
      </c>
      <c r="D21" s="44" t="s">
        <v>296</v>
      </c>
      <c r="E21" s="45"/>
      <c r="F21" s="44"/>
      <c r="G21" s="45"/>
      <c r="H21" s="44"/>
      <c r="I21" s="45"/>
      <c r="J21" s="46"/>
      <c r="K21" s="44" t="s">
        <v>207</v>
      </c>
      <c r="L21" s="44" t="s">
        <v>297</v>
      </c>
      <c r="M21" s="47"/>
      <c r="N21" s="47"/>
      <c r="O21" s="44"/>
      <c r="P21" s="47" t="s">
        <v>76</v>
      </c>
      <c r="Q21" s="47"/>
      <c r="R21" s="44" t="s">
        <v>208</v>
      </c>
      <c r="S21" s="44" t="s">
        <v>298</v>
      </c>
      <c r="T21" s="47"/>
      <c r="U21" s="47"/>
      <c r="V21" s="47"/>
      <c r="W21" s="48" t="s">
        <v>77</v>
      </c>
      <c r="X21" s="44"/>
    </row>
    <row r="22" spans="1:24" ht="18.75" customHeight="1" x14ac:dyDescent="0.25">
      <c r="A22" s="22">
        <v>15</v>
      </c>
      <c r="B22" s="43"/>
      <c r="C22" s="44" t="s">
        <v>209</v>
      </c>
      <c r="D22" s="44" t="s">
        <v>299</v>
      </c>
      <c r="E22" s="45"/>
      <c r="F22" s="44"/>
      <c r="G22" s="45"/>
      <c r="H22" s="44"/>
      <c r="I22" s="45"/>
      <c r="J22" s="46"/>
      <c r="K22" s="44" t="s">
        <v>210</v>
      </c>
      <c r="L22" s="44" t="s">
        <v>300</v>
      </c>
      <c r="M22" s="47"/>
      <c r="N22" s="47"/>
      <c r="O22" s="44"/>
      <c r="P22" s="47" t="s">
        <v>78</v>
      </c>
      <c r="Q22" s="47"/>
      <c r="R22" s="44" t="s">
        <v>211</v>
      </c>
      <c r="S22" s="44" t="s">
        <v>301</v>
      </c>
      <c r="T22" s="47"/>
      <c r="U22" s="47"/>
      <c r="V22" s="47"/>
      <c r="W22" s="48" t="s">
        <v>79</v>
      </c>
      <c r="X22" s="44"/>
    </row>
    <row r="23" spans="1:24" ht="18.75" customHeight="1" x14ac:dyDescent="0.25">
      <c r="A23" s="22">
        <v>16</v>
      </c>
      <c r="B23" s="43"/>
      <c r="C23" s="44" t="s">
        <v>212</v>
      </c>
      <c r="D23" s="44" t="s">
        <v>302</v>
      </c>
      <c r="E23" s="45"/>
      <c r="F23" s="44"/>
      <c r="G23" s="45"/>
      <c r="H23" s="44"/>
      <c r="I23" s="45"/>
      <c r="J23" s="46"/>
      <c r="K23" s="44" t="s">
        <v>213</v>
      </c>
      <c r="L23" s="44" t="s">
        <v>303</v>
      </c>
      <c r="M23" s="47"/>
      <c r="N23" s="47"/>
      <c r="O23" s="44"/>
      <c r="P23" s="47" t="s">
        <v>80</v>
      </c>
      <c r="Q23" s="47"/>
      <c r="R23" s="44" t="s">
        <v>214</v>
      </c>
      <c r="S23" s="44" t="s">
        <v>304</v>
      </c>
      <c r="T23" s="47"/>
      <c r="U23" s="47"/>
      <c r="V23" s="47"/>
      <c r="W23" s="48" t="s">
        <v>81</v>
      </c>
      <c r="X23" s="44"/>
    </row>
    <row r="24" spans="1:24" ht="18.75" customHeight="1" x14ac:dyDescent="0.25">
      <c r="A24" s="22">
        <v>17</v>
      </c>
      <c r="B24" s="43"/>
      <c r="C24" s="44" t="s">
        <v>215</v>
      </c>
      <c r="D24" s="44" t="s">
        <v>305</v>
      </c>
      <c r="E24" s="45"/>
      <c r="F24" s="44"/>
      <c r="G24" s="45"/>
      <c r="H24" s="44"/>
      <c r="I24" s="45"/>
      <c r="J24" s="46"/>
      <c r="K24" s="44" t="s">
        <v>216</v>
      </c>
      <c r="L24" s="44" t="s">
        <v>306</v>
      </c>
      <c r="M24" s="47"/>
      <c r="N24" s="47"/>
      <c r="O24" s="44"/>
      <c r="P24" s="47" t="s">
        <v>82</v>
      </c>
      <c r="Q24" s="47"/>
      <c r="R24" s="44" t="s">
        <v>217</v>
      </c>
      <c r="S24" s="44" t="s">
        <v>307</v>
      </c>
      <c r="T24" s="47"/>
      <c r="U24" s="47"/>
      <c r="V24" s="47"/>
      <c r="W24" s="48" t="s">
        <v>83</v>
      </c>
      <c r="X24" s="44"/>
    </row>
    <row r="25" spans="1:24" ht="18.75" customHeight="1" x14ac:dyDescent="0.25">
      <c r="A25" s="22">
        <v>18</v>
      </c>
      <c r="B25" s="43"/>
      <c r="C25" s="44" t="s">
        <v>218</v>
      </c>
      <c r="D25" s="44" t="s">
        <v>308</v>
      </c>
      <c r="E25" s="45"/>
      <c r="F25" s="44"/>
      <c r="G25" s="45"/>
      <c r="H25" s="44"/>
      <c r="I25" s="45"/>
      <c r="J25" s="46"/>
      <c r="K25" s="44" t="s">
        <v>219</v>
      </c>
      <c r="L25" s="44" t="s">
        <v>309</v>
      </c>
      <c r="M25" s="47"/>
      <c r="N25" s="47"/>
      <c r="O25" s="44"/>
      <c r="P25" s="47" t="s">
        <v>84</v>
      </c>
      <c r="Q25" s="47"/>
      <c r="R25" s="44" t="s">
        <v>220</v>
      </c>
      <c r="S25" s="44" t="s">
        <v>310</v>
      </c>
      <c r="T25" s="47"/>
      <c r="U25" s="47"/>
      <c r="V25" s="47"/>
      <c r="W25" s="48" t="s">
        <v>85</v>
      </c>
      <c r="X25" s="44"/>
    </row>
    <row r="26" spans="1:24" ht="18.75" customHeight="1" x14ac:dyDescent="0.25">
      <c r="A26" s="22">
        <v>19</v>
      </c>
      <c r="B26" s="43"/>
      <c r="C26" s="44" t="s">
        <v>221</v>
      </c>
      <c r="D26" s="44" t="s">
        <v>311</v>
      </c>
      <c r="E26" s="45"/>
      <c r="F26" s="44"/>
      <c r="G26" s="45"/>
      <c r="H26" s="44"/>
      <c r="I26" s="45"/>
      <c r="J26" s="46"/>
      <c r="K26" s="44" t="s">
        <v>222</v>
      </c>
      <c r="L26" s="44" t="s">
        <v>312</v>
      </c>
      <c r="M26" s="47"/>
      <c r="N26" s="47"/>
      <c r="O26" s="44"/>
      <c r="P26" s="47" t="s">
        <v>86</v>
      </c>
      <c r="Q26" s="47"/>
      <c r="R26" s="44" t="s">
        <v>223</v>
      </c>
      <c r="S26" s="44" t="s">
        <v>313</v>
      </c>
      <c r="T26" s="47"/>
      <c r="U26" s="47"/>
      <c r="V26" s="47"/>
      <c r="W26" s="48" t="s">
        <v>87</v>
      </c>
      <c r="X26" s="44"/>
    </row>
    <row r="27" spans="1:24" ht="18.75" customHeight="1" x14ac:dyDescent="0.25">
      <c r="A27" s="22">
        <v>20</v>
      </c>
      <c r="B27" s="43"/>
      <c r="C27" s="44" t="s">
        <v>224</v>
      </c>
      <c r="D27" s="44" t="s">
        <v>314</v>
      </c>
      <c r="E27" s="45"/>
      <c r="F27" s="44"/>
      <c r="G27" s="45"/>
      <c r="H27" s="44"/>
      <c r="I27" s="45"/>
      <c r="J27" s="46"/>
      <c r="K27" s="44" t="s">
        <v>225</v>
      </c>
      <c r="L27" s="44" t="s">
        <v>315</v>
      </c>
      <c r="M27" s="47"/>
      <c r="N27" s="47"/>
      <c r="O27" s="44"/>
      <c r="P27" s="47" t="s">
        <v>88</v>
      </c>
      <c r="Q27" s="47"/>
      <c r="R27" s="44" t="s">
        <v>226</v>
      </c>
      <c r="S27" s="44" t="s">
        <v>316</v>
      </c>
      <c r="T27" s="47"/>
      <c r="U27" s="47"/>
      <c r="V27" s="47"/>
      <c r="W27" s="48" t="s">
        <v>89</v>
      </c>
      <c r="X27" s="44"/>
    </row>
    <row r="28" spans="1:24" ht="18.75" customHeight="1" x14ac:dyDescent="0.25">
      <c r="A28" s="22">
        <v>21</v>
      </c>
      <c r="B28" s="49"/>
      <c r="C28" s="44" t="s">
        <v>227</v>
      </c>
      <c r="D28" s="44" t="s">
        <v>317</v>
      </c>
      <c r="E28" s="45"/>
      <c r="F28" s="44"/>
      <c r="G28" s="45"/>
      <c r="H28" s="44"/>
      <c r="I28" s="45"/>
      <c r="J28" s="46"/>
      <c r="K28" s="44" t="s">
        <v>228</v>
      </c>
      <c r="L28" s="44" t="s">
        <v>318</v>
      </c>
      <c r="M28" s="47"/>
      <c r="N28" s="47"/>
      <c r="O28" s="44"/>
      <c r="P28" s="47" t="s">
        <v>90</v>
      </c>
      <c r="Q28" s="47"/>
      <c r="R28" s="44" t="s">
        <v>229</v>
      </c>
      <c r="S28" s="44" t="s">
        <v>319</v>
      </c>
      <c r="T28" s="47"/>
      <c r="U28" s="47"/>
      <c r="V28" s="47"/>
      <c r="W28" s="48" t="s">
        <v>91</v>
      </c>
      <c r="X28" s="44"/>
    </row>
    <row r="29" spans="1:24" ht="18.75" customHeight="1" x14ac:dyDescent="0.25">
      <c r="A29" s="22">
        <v>22</v>
      </c>
      <c r="B29" s="43"/>
      <c r="C29" s="44" t="s">
        <v>230</v>
      </c>
      <c r="D29" s="44" t="s">
        <v>320</v>
      </c>
      <c r="E29" s="45"/>
      <c r="F29" s="44"/>
      <c r="G29" s="45"/>
      <c r="H29" s="44"/>
      <c r="I29" s="45"/>
      <c r="J29" s="46"/>
      <c r="K29" s="44" t="s">
        <v>231</v>
      </c>
      <c r="L29" s="44" t="s">
        <v>321</v>
      </c>
      <c r="M29" s="47"/>
      <c r="N29" s="47"/>
      <c r="O29" s="44"/>
      <c r="P29" s="47" t="s">
        <v>92</v>
      </c>
      <c r="Q29" s="47"/>
      <c r="R29" s="44" t="s">
        <v>232</v>
      </c>
      <c r="S29" s="44" t="s">
        <v>322</v>
      </c>
      <c r="T29" s="47"/>
      <c r="U29" s="47"/>
      <c r="V29" s="47"/>
      <c r="W29" s="48" t="s">
        <v>93</v>
      </c>
      <c r="X29" s="44"/>
    </row>
    <row r="30" spans="1:24" ht="18.75" customHeight="1" x14ac:dyDescent="0.25">
      <c r="A30" s="22">
        <v>23</v>
      </c>
      <c r="B30" s="49"/>
      <c r="C30" s="44" t="s">
        <v>233</v>
      </c>
      <c r="D30" s="44" t="s">
        <v>323</v>
      </c>
      <c r="E30" s="45"/>
      <c r="F30" s="44"/>
      <c r="G30" s="45"/>
      <c r="H30" s="44"/>
      <c r="I30" s="45"/>
      <c r="J30" s="46"/>
      <c r="K30" s="44" t="s">
        <v>234</v>
      </c>
      <c r="L30" s="44" t="s">
        <v>324</v>
      </c>
      <c r="M30" s="47"/>
      <c r="N30" s="47"/>
      <c r="O30" s="44"/>
      <c r="P30" s="47" t="s">
        <v>94</v>
      </c>
      <c r="Q30" s="47"/>
      <c r="R30" s="44" t="s">
        <v>235</v>
      </c>
      <c r="S30" s="44" t="s">
        <v>325</v>
      </c>
      <c r="T30" s="47"/>
      <c r="U30" s="47"/>
      <c r="V30" s="47"/>
      <c r="W30" s="48" t="s">
        <v>95</v>
      </c>
      <c r="X30" s="44"/>
    </row>
    <row r="31" spans="1:24" ht="18.75" customHeight="1" x14ac:dyDescent="0.25">
      <c r="A31" s="22">
        <v>24</v>
      </c>
      <c r="B31" s="43"/>
      <c r="C31" s="44" t="s">
        <v>236</v>
      </c>
      <c r="D31" s="44" t="s">
        <v>326</v>
      </c>
      <c r="E31" s="45"/>
      <c r="F31" s="44"/>
      <c r="G31" s="45"/>
      <c r="H31" s="44"/>
      <c r="I31" s="45"/>
      <c r="J31" s="46"/>
      <c r="K31" s="44" t="s">
        <v>237</v>
      </c>
      <c r="L31" s="44" t="s">
        <v>327</v>
      </c>
      <c r="M31" s="47"/>
      <c r="N31" s="47"/>
      <c r="O31" s="44"/>
      <c r="P31" s="47" t="s">
        <v>96</v>
      </c>
      <c r="Q31" s="47"/>
      <c r="R31" s="44" t="s">
        <v>238</v>
      </c>
      <c r="S31" s="44" t="s">
        <v>328</v>
      </c>
      <c r="T31" s="47"/>
      <c r="U31" s="47"/>
      <c r="V31" s="47"/>
      <c r="W31" s="48" t="s">
        <v>97</v>
      </c>
      <c r="X31" s="44"/>
    </row>
    <row r="32" spans="1:24" ht="18.75" customHeight="1" x14ac:dyDescent="0.25">
      <c r="A32" s="22">
        <v>25</v>
      </c>
      <c r="B32" s="43"/>
      <c r="C32" s="44" t="s">
        <v>239</v>
      </c>
      <c r="D32" s="44" t="s">
        <v>329</v>
      </c>
      <c r="E32" s="45"/>
      <c r="F32" s="44"/>
      <c r="G32" s="45"/>
      <c r="H32" s="44"/>
      <c r="I32" s="45"/>
      <c r="J32" s="46"/>
      <c r="K32" s="44" t="s">
        <v>240</v>
      </c>
      <c r="L32" s="44" t="s">
        <v>330</v>
      </c>
      <c r="M32" s="47"/>
      <c r="N32" s="47"/>
      <c r="O32" s="44"/>
      <c r="P32" s="47" t="s">
        <v>98</v>
      </c>
      <c r="Q32" s="47"/>
      <c r="R32" s="44" t="s">
        <v>241</v>
      </c>
      <c r="S32" s="44" t="s">
        <v>331</v>
      </c>
      <c r="T32" s="47"/>
      <c r="U32" s="47"/>
      <c r="V32" s="47"/>
      <c r="W32" s="48" t="s">
        <v>99</v>
      </c>
      <c r="X32" s="44"/>
    </row>
    <row r="33" spans="1:24" ht="18.75" customHeight="1" x14ac:dyDescent="0.25">
      <c r="A33" s="22">
        <v>26</v>
      </c>
      <c r="B33" s="43"/>
      <c r="C33" s="44" t="s">
        <v>242</v>
      </c>
      <c r="D33" s="44" t="s">
        <v>332</v>
      </c>
      <c r="E33" s="45"/>
      <c r="F33" s="44"/>
      <c r="G33" s="45"/>
      <c r="H33" s="44"/>
      <c r="I33" s="45"/>
      <c r="J33" s="46"/>
      <c r="K33" s="44" t="s">
        <v>243</v>
      </c>
      <c r="L33" s="44" t="s">
        <v>333</v>
      </c>
      <c r="M33" s="47"/>
      <c r="N33" s="47"/>
      <c r="O33" s="44"/>
      <c r="P33" s="47" t="s">
        <v>100</v>
      </c>
      <c r="Q33" s="47"/>
      <c r="R33" s="44" t="s">
        <v>244</v>
      </c>
      <c r="S33" s="44" t="s">
        <v>334</v>
      </c>
      <c r="T33" s="47"/>
      <c r="U33" s="47"/>
      <c r="V33" s="47"/>
      <c r="W33" s="48" t="s">
        <v>101</v>
      </c>
      <c r="X33" s="44"/>
    </row>
    <row r="34" spans="1:24" ht="18.75" customHeight="1" x14ac:dyDescent="0.25">
      <c r="A34" s="22">
        <v>27</v>
      </c>
      <c r="B34" s="43"/>
      <c r="C34" s="44" t="s">
        <v>245</v>
      </c>
      <c r="D34" s="44" t="s">
        <v>335</v>
      </c>
      <c r="E34" s="45"/>
      <c r="F34" s="44"/>
      <c r="G34" s="45"/>
      <c r="H34" s="44"/>
      <c r="I34" s="45"/>
      <c r="J34" s="46"/>
      <c r="K34" s="44" t="s">
        <v>246</v>
      </c>
      <c r="L34" s="44" t="s">
        <v>336</v>
      </c>
      <c r="M34" s="47"/>
      <c r="N34" s="47"/>
      <c r="O34" s="44"/>
      <c r="P34" s="47" t="s">
        <v>102</v>
      </c>
      <c r="Q34" s="47"/>
      <c r="R34" s="44" t="s">
        <v>247</v>
      </c>
      <c r="S34" s="44" t="s">
        <v>337</v>
      </c>
      <c r="T34" s="47"/>
      <c r="U34" s="47"/>
      <c r="V34" s="47"/>
      <c r="W34" s="48" t="s">
        <v>103</v>
      </c>
      <c r="X34" s="44"/>
    </row>
    <row r="35" spans="1:24" ht="18.75" customHeight="1" x14ac:dyDescent="0.25">
      <c r="A35" s="22">
        <v>28</v>
      </c>
      <c r="B35" s="43"/>
      <c r="C35" s="44" t="s">
        <v>248</v>
      </c>
      <c r="D35" s="44" t="s">
        <v>338</v>
      </c>
      <c r="E35" s="45"/>
      <c r="F35" s="44"/>
      <c r="G35" s="45"/>
      <c r="H35" s="44"/>
      <c r="I35" s="45"/>
      <c r="J35" s="46"/>
      <c r="K35" s="44" t="s">
        <v>249</v>
      </c>
      <c r="L35" s="44" t="s">
        <v>339</v>
      </c>
      <c r="M35" s="47"/>
      <c r="N35" s="47"/>
      <c r="O35" s="44"/>
      <c r="P35" s="47" t="s">
        <v>104</v>
      </c>
      <c r="Q35" s="47"/>
      <c r="R35" s="44" t="s">
        <v>250</v>
      </c>
      <c r="S35" s="44" t="s">
        <v>340</v>
      </c>
      <c r="T35" s="47"/>
      <c r="U35" s="47"/>
      <c r="V35" s="47"/>
      <c r="W35" s="48" t="s">
        <v>105</v>
      </c>
      <c r="X35" s="44"/>
    </row>
    <row r="36" spans="1:24" ht="18.75" customHeight="1" x14ac:dyDescent="0.25">
      <c r="A36" s="22">
        <v>29</v>
      </c>
      <c r="B36" s="43"/>
      <c r="C36" s="44" t="s">
        <v>251</v>
      </c>
      <c r="D36" s="44" t="s">
        <v>341</v>
      </c>
      <c r="E36" s="45"/>
      <c r="F36" s="44"/>
      <c r="G36" s="45"/>
      <c r="H36" s="44"/>
      <c r="I36" s="45"/>
      <c r="J36" s="46"/>
      <c r="K36" s="44" t="s">
        <v>252</v>
      </c>
      <c r="L36" s="44" t="s">
        <v>342</v>
      </c>
      <c r="M36" s="47"/>
      <c r="N36" s="47"/>
      <c r="O36" s="44"/>
      <c r="P36" s="47" t="s">
        <v>106</v>
      </c>
      <c r="Q36" s="47"/>
      <c r="R36" s="44" t="s">
        <v>253</v>
      </c>
      <c r="S36" s="44" t="s">
        <v>343</v>
      </c>
      <c r="T36" s="47"/>
      <c r="U36" s="47"/>
      <c r="V36" s="47"/>
      <c r="W36" s="48" t="s">
        <v>107</v>
      </c>
      <c r="X36" s="44"/>
    </row>
    <row r="37" spans="1:24" ht="18.75" customHeight="1" x14ac:dyDescent="0.25">
      <c r="A37" s="22">
        <v>30</v>
      </c>
      <c r="B37" s="43"/>
      <c r="C37" s="44" t="s">
        <v>254</v>
      </c>
      <c r="D37" s="44" t="s">
        <v>344</v>
      </c>
      <c r="E37" s="45"/>
      <c r="F37" s="44"/>
      <c r="G37" s="45"/>
      <c r="H37" s="44"/>
      <c r="I37" s="45"/>
      <c r="J37" s="46"/>
      <c r="K37" s="44" t="s">
        <v>255</v>
      </c>
      <c r="L37" s="44" t="s">
        <v>345</v>
      </c>
      <c r="M37" s="47"/>
      <c r="N37" s="47"/>
      <c r="O37" s="44"/>
      <c r="P37" s="47" t="s">
        <v>108</v>
      </c>
      <c r="Q37" s="47"/>
      <c r="R37" s="44" t="s">
        <v>256</v>
      </c>
      <c r="S37" s="44" t="s">
        <v>346</v>
      </c>
      <c r="T37" s="47"/>
      <c r="U37" s="47"/>
      <c r="V37" s="47"/>
      <c r="W37" s="48" t="s">
        <v>109</v>
      </c>
      <c r="X37" s="54"/>
    </row>
  </sheetData>
  <phoneticPr fontId="4" type="noConversion"/>
  <pageMargins left="0.70866141732283472" right="0.70866141732283472" top="0" bottom="0" header="0.31496062992125984" footer="0.31496062992125984"/>
  <pageSetup paperSize="9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84580A5-161A-4C0D-8E30-B5ACAB337A72}">
          <x14:formula1>
            <xm:f>Textbausteine!$J$3:$J$4</xm:f>
          </x14:formula1>
          <xm:sqref>Q8:Q37 X8:X37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3EDF4-2072-4E73-BE31-6A972FBD9812}">
  <dimension ref="A2:L36"/>
  <sheetViews>
    <sheetView workbookViewId="0">
      <selection activeCell="H29" sqref="H29"/>
    </sheetView>
  </sheetViews>
  <sheetFormatPr baseColWidth="10" defaultColWidth="10.7109375" defaultRowHeight="11.25" x14ac:dyDescent="0.2"/>
  <cols>
    <col min="1" max="1" width="21" style="33" customWidth="1"/>
    <col min="2" max="2" width="19.140625" style="6" customWidth="1"/>
    <col min="3" max="3" width="7" style="6" customWidth="1"/>
    <col min="4" max="4" width="63.42578125" style="6" customWidth="1"/>
    <col min="5" max="5" width="17.28515625" style="10" customWidth="1"/>
    <col min="6" max="6" width="63.42578125" style="6" customWidth="1"/>
    <col min="7" max="7" width="5.7109375" style="6" customWidth="1"/>
    <col min="8" max="8" width="63.42578125" style="6" customWidth="1"/>
    <col min="9" max="16384" width="10.7109375" style="6"/>
  </cols>
  <sheetData>
    <row r="2" spans="1:12" x14ac:dyDescent="0.2">
      <c r="A2" s="33" t="s">
        <v>29</v>
      </c>
      <c r="D2" s="34" t="s">
        <v>30</v>
      </c>
      <c r="E2" s="35" t="s">
        <v>132</v>
      </c>
      <c r="F2" s="34" t="s">
        <v>149</v>
      </c>
      <c r="J2" s="6" t="s">
        <v>355</v>
      </c>
    </row>
    <row r="3" spans="1:12" x14ac:dyDescent="0.2">
      <c r="J3" s="6" t="s">
        <v>357</v>
      </c>
    </row>
    <row r="4" spans="1:12" x14ac:dyDescent="0.2">
      <c r="A4" s="33" t="s">
        <v>125</v>
      </c>
      <c r="D4" s="34" t="s">
        <v>31</v>
      </c>
      <c r="E4" s="35"/>
      <c r="F4" s="36"/>
      <c r="I4" s="37"/>
      <c r="J4" s="37" t="s">
        <v>356</v>
      </c>
      <c r="K4" s="37"/>
      <c r="L4" s="37"/>
    </row>
    <row r="5" spans="1:12" x14ac:dyDescent="0.2">
      <c r="A5" s="33" t="s">
        <v>126</v>
      </c>
      <c r="D5" s="34" t="s">
        <v>32</v>
      </c>
      <c r="E5" s="35"/>
      <c r="F5" s="37"/>
      <c r="G5" s="37"/>
      <c r="H5" s="37"/>
      <c r="I5" s="37"/>
      <c r="J5" s="37"/>
      <c r="K5" s="37"/>
      <c r="L5" s="37"/>
    </row>
    <row r="6" spans="1:12" x14ac:dyDescent="0.2">
      <c r="E6" s="35"/>
      <c r="F6" s="37"/>
      <c r="G6" s="37"/>
      <c r="H6" s="37"/>
      <c r="I6" s="37"/>
      <c r="J6" s="37"/>
      <c r="K6" s="37"/>
      <c r="L6" s="37"/>
    </row>
    <row r="7" spans="1:12" x14ac:dyDescent="0.2">
      <c r="A7" s="33" t="s">
        <v>112</v>
      </c>
      <c r="D7" s="34" t="s">
        <v>131</v>
      </c>
      <c r="E7" s="35" t="s">
        <v>161</v>
      </c>
      <c r="F7" s="34" t="s">
        <v>150</v>
      </c>
      <c r="G7" s="37"/>
      <c r="H7" s="37"/>
      <c r="I7" s="37"/>
      <c r="J7" s="37"/>
      <c r="K7" s="37"/>
      <c r="L7" s="37"/>
    </row>
    <row r="8" spans="1:12" x14ac:dyDescent="0.2">
      <c r="D8" s="36"/>
      <c r="E8" s="35"/>
      <c r="F8" s="37"/>
      <c r="G8" s="37"/>
      <c r="H8" s="37"/>
      <c r="I8" s="37"/>
      <c r="J8" s="37"/>
      <c r="K8" s="37"/>
      <c r="L8" s="37"/>
    </row>
    <row r="9" spans="1:12" ht="14.25" customHeight="1" x14ac:dyDescent="0.2">
      <c r="A9" s="33" t="s">
        <v>111</v>
      </c>
      <c r="D9" s="38" t="s">
        <v>116</v>
      </c>
      <c r="E9" s="35" t="s">
        <v>118</v>
      </c>
      <c r="F9" s="39"/>
      <c r="G9" s="37"/>
      <c r="H9" s="36"/>
      <c r="I9" s="36"/>
      <c r="J9" s="36"/>
      <c r="K9" s="36"/>
      <c r="L9" s="36"/>
    </row>
    <row r="10" spans="1:12" x14ac:dyDescent="0.2">
      <c r="D10" s="37"/>
      <c r="E10" s="35"/>
      <c r="F10" s="37"/>
      <c r="G10" s="37"/>
      <c r="H10" s="37"/>
      <c r="I10" s="37"/>
      <c r="J10" s="37"/>
      <c r="K10" s="37"/>
      <c r="L10" s="37"/>
    </row>
    <row r="11" spans="1:12" x14ac:dyDescent="0.2">
      <c r="A11" s="33" t="s">
        <v>110</v>
      </c>
      <c r="B11" s="40" t="s">
        <v>123</v>
      </c>
      <c r="C11" s="6" t="s">
        <v>127</v>
      </c>
      <c r="D11" s="34" t="s">
        <v>33</v>
      </c>
      <c r="E11" s="35"/>
      <c r="F11" s="37"/>
      <c r="H11" s="36"/>
      <c r="I11" s="37"/>
      <c r="J11" s="37"/>
      <c r="K11" s="37"/>
      <c r="L11" s="37"/>
    </row>
    <row r="12" spans="1:12" x14ac:dyDescent="0.2">
      <c r="B12" s="40" t="s">
        <v>4</v>
      </c>
      <c r="D12" s="34" t="s">
        <v>34</v>
      </c>
      <c r="E12" s="35"/>
      <c r="F12" s="34" t="s">
        <v>45</v>
      </c>
      <c r="H12" s="34" t="s">
        <v>46</v>
      </c>
      <c r="I12" s="37"/>
      <c r="J12" s="37"/>
      <c r="K12" s="37"/>
      <c r="L12" s="37"/>
    </row>
    <row r="13" spans="1:12" x14ac:dyDescent="0.2">
      <c r="B13" s="40" t="s">
        <v>140</v>
      </c>
      <c r="D13" s="41" t="s">
        <v>164</v>
      </c>
      <c r="E13" s="35"/>
      <c r="F13" s="41" t="s">
        <v>162</v>
      </c>
      <c r="H13" s="41" t="s">
        <v>163</v>
      </c>
      <c r="I13" s="36"/>
      <c r="J13" s="36"/>
      <c r="K13" s="37"/>
      <c r="L13" s="37"/>
    </row>
    <row r="14" spans="1:12" x14ac:dyDescent="0.2">
      <c r="B14" s="40" t="s">
        <v>139</v>
      </c>
      <c r="D14" s="40" t="s">
        <v>35</v>
      </c>
      <c r="E14" s="35"/>
      <c r="F14" s="40" t="s">
        <v>47</v>
      </c>
      <c r="H14" s="40" t="s">
        <v>48</v>
      </c>
      <c r="I14" s="37"/>
      <c r="J14" s="37"/>
      <c r="K14" s="37"/>
      <c r="L14" s="37"/>
    </row>
    <row r="15" spans="1:12" x14ac:dyDescent="0.2">
      <c r="B15" s="40" t="s">
        <v>141</v>
      </c>
      <c r="D15" s="40" t="s">
        <v>36</v>
      </c>
      <c r="E15" s="35"/>
      <c r="F15" s="37"/>
      <c r="H15" s="37"/>
      <c r="I15" s="37"/>
      <c r="J15" s="37"/>
      <c r="K15" s="37"/>
      <c r="L15" s="37"/>
    </row>
    <row r="16" spans="1:12" x14ac:dyDescent="0.2">
      <c r="B16" s="40" t="s">
        <v>124</v>
      </c>
      <c r="D16" s="40" t="s">
        <v>115</v>
      </c>
      <c r="E16" s="35"/>
      <c r="F16" s="37"/>
      <c r="H16" s="37"/>
      <c r="I16" s="37"/>
      <c r="J16" s="37"/>
      <c r="K16" s="37"/>
      <c r="L16" s="37"/>
    </row>
    <row r="17" spans="1:12" x14ac:dyDescent="0.2">
      <c r="B17" s="40" t="s">
        <v>142</v>
      </c>
      <c r="D17" s="40" t="s">
        <v>37</v>
      </c>
      <c r="F17" s="37"/>
      <c r="H17" s="37"/>
      <c r="I17" s="37"/>
      <c r="J17" s="37"/>
      <c r="K17" s="37"/>
      <c r="L17" s="37"/>
    </row>
    <row r="18" spans="1:12" x14ac:dyDescent="0.2">
      <c r="F18" s="37"/>
      <c r="H18" s="37"/>
      <c r="I18" s="37"/>
      <c r="J18" s="37"/>
      <c r="K18" s="37"/>
      <c r="L18" s="37"/>
    </row>
    <row r="19" spans="1:12" x14ac:dyDescent="0.2">
      <c r="F19" s="37"/>
      <c r="H19" s="37"/>
      <c r="I19" s="37"/>
      <c r="J19" s="37"/>
      <c r="K19" s="37"/>
      <c r="L19" s="37"/>
    </row>
    <row r="20" spans="1:12" x14ac:dyDescent="0.2">
      <c r="A20" s="33" t="s">
        <v>113</v>
      </c>
      <c r="D20" s="40" t="s">
        <v>117</v>
      </c>
      <c r="E20" s="35" t="s">
        <v>118</v>
      </c>
      <c r="F20" s="37"/>
      <c r="H20" s="37"/>
      <c r="I20" s="37"/>
      <c r="J20" s="37"/>
      <c r="K20" s="37"/>
      <c r="L20" s="37"/>
    </row>
    <row r="21" spans="1:12" x14ac:dyDescent="0.2">
      <c r="F21" s="37"/>
      <c r="H21" s="37"/>
      <c r="I21" s="37"/>
      <c r="J21" s="37"/>
      <c r="K21" s="37"/>
      <c r="L21" s="37"/>
    </row>
    <row r="22" spans="1:12" x14ac:dyDescent="0.2">
      <c r="B22" s="40" t="s">
        <v>347</v>
      </c>
      <c r="D22" s="40" t="s">
        <v>348</v>
      </c>
      <c r="F22" s="37"/>
      <c r="H22" s="37"/>
      <c r="I22" s="37"/>
      <c r="J22" s="37"/>
      <c r="K22" s="37"/>
      <c r="L22" s="37"/>
    </row>
    <row r="23" spans="1:12" x14ac:dyDescent="0.2">
      <c r="A23" s="33" t="s">
        <v>114</v>
      </c>
      <c r="B23" s="40" t="s">
        <v>166</v>
      </c>
      <c r="D23" s="40" t="s">
        <v>135</v>
      </c>
      <c r="F23" s="37"/>
      <c r="H23" s="37"/>
      <c r="I23" s="37"/>
      <c r="J23" s="37"/>
      <c r="K23" s="37"/>
      <c r="L23" s="37"/>
    </row>
    <row r="24" spans="1:12" x14ac:dyDescent="0.2">
      <c r="B24" s="40" t="s">
        <v>120</v>
      </c>
      <c r="D24" s="40" t="s">
        <v>143</v>
      </c>
      <c r="F24" s="40" t="s">
        <v>359</v>
      </c>
      <c r="H24" s="40" t="s">
        <v>144</v>
      </c>
      <c r="I24" s="37"/>
      <c r="J24" s="37"/>
      <c r="K24" s="37"/>
      <c r="L24" s="37"/>
    </row>
    <row r="25" spans="1:12" x14ac:dyDescent="0.2">
      <c r="B25" s="40" t="s">
        <v>122</v>
      </c>
      <c r="D25" s="40" t="s">
        <v>145</v>
      </c>
      <c r="F25" s="40" t="s">
        <v>146</v>
      </c>
      <c r="H25" s="40" t="s">
        <v>147</v>
      </c>
      <c r="I25" s="37"/>
      <c r="J25" s="37"/>
      <c r="K25" s="37"/>
      <c r="L25" s="37"/>
    </row>
    <row r="26" spans="1:12" x14ac:dyDescent="0.2">
      <c r="B26" s="40" t="s">
        <v>349</v>
      </c>
      <c r="D26" s="40" t="s">
        <v>350</v>
      </c>
      <c r="F26" s="10"/>
      <c r="I26" s="37"/>
      <c r="J26" s="37"/>
      <c r="K26" s="37"/>
      <c r="L26" s="37"/>
    </row>
    <row r="27" spans="1:12" x14ac:dyDescent="0.2">
      <c r="B27" s="40" t="s">
        <v>121</v>
      </c>
      <c r="D27" s="40" t="s">
        <v>119</v>
      </c>
      <c r="F27" s="40" t="s">
        <v>133</v>
      </c>
      <c r="H27" s="40" t="s">
        <v>134</v>
      </c>
      <c r="I27" s="37"/>
      <c r="J27" s="37"/>
      <c r="K27" s="37"/>
      <c r="L27" s="37"/>
    </row>
    <row r="28" spans="1:12" x14ac:dyDescent="0.2">
      <c r="B28" s="40" t="s">
        <v>154</v>
      </c>
      <c r="D28" s="40" t="s">
        <v>153</v>
      </c>
      <c r="F28" s="40" t="s">
        <v>159</v>
      </c>
      <c r="H28" s="40" t="s">
        <v>160</v>
      </c>
      <c r="I28" s="37"/>
      <c r="J28" s="37"/>
      <c r="K28" s="37"/>
      <c r="L28" s="37"/>
    </row>
    <row r="29" spans="1:12" x14ac:dyDescent="0.2">
      <c r="B29" s="40" t="s">
        <v>155</v>
      </c>
      <c r="D29" s="40" t="s">
        <v>156</v>
      </c>
      <c r="F29" s="40" t="s">
        <v>157</v>
      </c>
      <c r="H29" s="40" t="s">
        <v>158</v>
      </c>
      <c r="I29" s="37"/>
      <c r="J29" s="37"/>
      <c r="K29" s="37"/>
      <c r="L29" s="37"/>
    </row>
    <row r="30" spans="1:12" x14ac:dyDescent="0.2">
      <c r="B30" s="40" t="s">
        <v>358</v>
      </c>
      <c r="D30" s="40" t="s">
        <v>360</v>
      </c>
      <c r="F30" s="40" t="s">
        <v>361</v>
      </c>
      <c r="H30" s="40" t="s">
        <v>362</v>
      </c>
      <c r="I30" s="37"/>
      <c r="J30" s="37"/>
      <c r="K30" s="37"/>
      <c r="L30" s="37"/>
    </row>
    <row r="31" spans="1:12" x14ac:dyDescent="0.2">
      <c r="D31" s="37"/>
      <c r="F31" s="37"/>
      <c r="H31" s="37"/>
      <c r="I31" s="37"/>
      <c r="J31" s="37"/>
      <c r="K31" s="37"/>
      <c r="L31" s="37"/>
    </row>
    <row r="32" spans="1:12" x14ac:dyDescent="0.2">
      <c r="A32" s="33" t="s">
        <v>38</v>
      </c>
      <c r="D32" s="41" t="s">
        <v>39</v>
      </c>
    </row>
    <row r="34" spans="1:4" x14ac:dyDescent="0.2">
      <c r="A34" s="33" t="s">
        <v>40</v>
      </c>
      <c r="D34" s="41" t="s">
        <v>41</v>
      </c>
    </row>
    <row r="35" spans="1:4" x14ac:dyDescent="0.2">
      <c r="A35" s="33" t="s">
        <v>42</v>
      </c>
      <c r="D35" s="41" t="s">
        <v>151</v>
      </c>
    </row>
    <row r="36" spans="1:4" x14ac:dyDescent="0.2">
      <c r="A36" s="33" t="s">
        <v>43</v>
      </c>
      <c r="D36" s="41" t="s">
        <v>152</v>
      </c>
    </row>
  </sheetData>
  <sheetProtection sheet="1" selectLockedCell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Stundenprotokoll</vt:lpstr>
      <vt:lpstr>Kontaktdaten</vt:lpstr>
      <vt:lpstr>Textbausteine</vt:lpstr>
      <vt:lpstr>Kontaktdaten!Druckbereich</vt:lpstr>
      <vt:lpstr>Stundenprotokoll!Druckbereich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cp:keywords/>
  <dc:description/>
  <cp:lastModifiedBy>R. K.</cp:lastModifiedBy>
  <cp:revision/>
  <cp:lastPrinted>2019-09-29T13:00:14Z</cp:lastPrinted>
  <dcterms:created xsi:type="dcterms:W3CDTF">2016-11-24T06:07:49Z</dcterms:created>
  <dcterms:modified xsi:type="dcterms:W3CDTF">2019-09-29T13:01:41Z</dcterms:modified>
  <cp:category/>
  <cp:contentStatus/>
</cp:coreProperties>
</file>