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ctrlProps/ctrlProp3.xml" ContentType="application/vnd.ms-excel.controlproperties+xml"/>
  <Override PartName="/xl/drawings/drawing5.xml" ContentType="application/vnd.openxmlformats-officedocument.drawing+xml"/>
  <Override PartName="/xl/ctrlProps/ctrlProp4.xml" ContentType="application/vnd.ms-excel.controlproperties+xml"/>
  <Override PartName="/xl/drawings/drawing6.xml" ContentType="application/vnd.openxmlformats-officedocument.drawing+xml"/>
  <Override PartName="/xl/ctrlProps/ctrlProp5.xml" ContentType="application/vnd.ms-excel.controlproperties+xml"/>
  <Override PartName="/xl/drawings/drawing7.xml" ContentType="application/vnd.openxmlformats-officedocument.drawing+xml"/>
  <Override PartName="/xl/ctrlProps/ctrlProp6.xml" ContentType="application/vnd.ms-excel.controlproperties+xml"/>
  <Override PartName="/xl/drawings/drawing8.xml" ContentType="application/vnd.openxmlformats-officedocument.drawing+xml"/>
  <Override PartName="/xl/ctrlProps/ctrlProp7.xml" ContentType="application/vnd.ms-excel.controlproperties+xml"/>
  <Override PartName="/xl/drawings/drawing9.xml" ContentType="application/vnd.openxmlformats-officedocument.drawing+xml"/>
  <Override PartName="/xl/ctrlProps/ctrlProp8.xml" ContentType="application/vnd.ms-excel.controlproperties+xml"/>
  <Override PartName="/xl/drawings/drawing10.xml" ContentType="application/vnd.openxmlformats-officedocument.drawing+xml"/>
  <Override PartName="/xl/ctrlProps/ctrlProp9.xml" ContentType="application/vnd.ms-excel.controlproperties+xml"/>
  <Override PartName="/xl/drawings/drawing11.xml" ContentType="application/vnd.openxmlformats-officedocument.drawing+xml"/>
  <Override PartName="/xl/ctrlProps/ctrlProp1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C:\Users\xxx\OneDrive\mein skript\Excel- und GeoGebra-Dateien\"/>
    </mc:Choice>
  </mc:AlternateContent>
  <xr:revisionPtr revIDLastSave="4" documentId="13_ncr:1_{2F594D22-64B3-48AD-BC77-46EFEDE919E0}" xr6:coauthVersionLast="44" xr6:coauthVersionMax="44" xr10:uidLastSave="{AFB5306D-D5D6-4C49-AC12-0167CB21C37F}"/>
  <bookViews>
    <workbookView xWindow="-120" yWindow="-120" windowWidth="29040" windowHeight="15990" tabRatio="746" xr2:uid="{4266263B-D68B-4AA8-914D-5769FF062E0D}"/>
  </bookViews>
  <sheets>
    <sheet name="Hinweis" sheetId="5" r:id="rId1"/>
    <sheet name="CDXCIX" sheetId="12" r:id="rId2"/>
    <sheet name="Bezeichnungen" sheetId="13" r:id="rId3"/>
    <sheet name="Ziffern" sheetId="11" r:id="rId4"/>
    <sheet name="Bündelungen" sheetId="6" r:id="rId5"/>
    <sheet name="Zählreihen" sheetId="1" r:id="rId6"/>
    <sheet name="... ins Dezimalsystem" sheetId="2" r:id="rId7"/>
    <sheet name="Vom Dezimalsystem..." sheetId="3" r:id="rId8"/>
    <sheet name="Addition" sheetId="4" r:id="rId9"/>
    <sheet name="Subtraktion" sheetId="7" r:id="rId10"/>
    <sheet name="Multiplikation" sheetId="8" r:id="rId11"/>
    <sheet name="Division" sheetId="10" r:id="rId12"/>
  </sheets>
  <definedNames>
    <definedName name="_xlnm.Print_Area" localSheetId="6">'... ins Dezimalsystem'!$B$2:$BA$28</definedName>
    <definedName name="_xlnm.Print_Area" localSheetId="8">Addition!$B$2:$AF$23</definedName>
    <definedName name="_xlnm.Print_Area" localSheetId="2">Bezeichnungen!$A$2:$J$25</definedName>
    <definedName name="_xlnm.Print_Area" localSheetId="4">Bündelungen!$B$2:$Y$35</definedName>
    <definedName name="_xlnm.Print_Area" localSheetId="1">CDXCIX!$B$2:$Q$28</definedName>
    <definedName name="_xlnm.Print_Area" localSheetId="11">Division!$B$2:$AW$28</definedName>
    <definedName name="_xlnm.Print_Area" localSheetId="10">Multiplikation!$B$2:$AM$24</definedName>
    <definedName name="_xlnm.Print_Area" localSheetId="9">Subtraktion!$C$2:$AL$44</definedName>
    <definedName name="_xlnm.Print_Area" localSheetId="7">'Vom Dezimalsystem...'!$B$2:$L$40</definedName>
    <definedName name="_xlnm.Print_Area" localSheetId="5">Zählreihen!$B$2:$M$32</definedName>
    <definedName name="_xlnm.Print_Area" localSheetId="3">Ziffern!$B$2:$T$19</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Y23" i="10" l="1"/>
  <c r="I25" i="10" s="1"/>
  <c r="J26" i="10" l="1"/>
  <c r="E25" i="10"/>
  <c r="D25" i="10"/>
  <c r="C25" i="10"/>
  <c r="F25" i="10"/>
  <c r="G26" i="10"/>
  <c r="Q19" i="8"/>
  <c r="G22" i="8" s="1"/>
  <c r="AE25" i="8" l="1"/>
  <c r="J21" i="8" s="1"/>
  <c r="AC23" i="8"/>
  <c r="D21" i="8" s="1"/>
  <c r="AD25" i="8"/>
  <c r="I21" i="8" s="1"/>
  <c r="AE23" i="8"/>
  <c r="F21" i="8" s="1"/>
  <c r="AD23" i="8"/>
  <c r="E21" i="8" s="1"/>
  <c r="AB23" i="8"/>
  <c r="K22" i="8"/>
  <c r="F38" i="3"/>
  <c r="I39" i="3"/>
  <c r="O28" i="1" l="1"/>
  <c r="H28" i="1" s="1"/>
  <c r="H29" i="1" s="1"/>
  <c r="O27" i="1"/>
  <c r="C27" i="1" s="1"/>
  <c r="J22" i="1"/>
  <c r="J21" i="1"/>
  <c r="J20" i="1"/>
  <c r="F15" i="1"/>
  <c r="F14" i="1"/>
  <c r="F13" i="1"/>
  <c r="K34" i="6"/>
  <c r="S34" i="6" s="1"/>
  <c r="G30" i="12"/>
  <c r="E27" i="12" s="1"/>
  <c r="E25" i="12"/>
  <c r="H31" i="1" l="1"/>
  <c r="H30" i="1"/>
  <c r="O34" i="6"/>
  <c r="Q34" i="6"/>
  <c r="U34" i="6"/>
  <c r="W34" i="6"/>
  <c r="W30" i="6"/>
  <c r="U30" i="6"/>
  <c r="U28" i="6" s="1"/>
  <c r="S30" i="6"/>
  <c r="Q30" i="6"/>
  <c r="Q28" i="6" s="1"/>
  <c r="O30" i="6"/>
  <c r="M30" i="6"/>
  <c r="M28" i="6" s="1"/>
  <c r="K30" i="6"/>
  <c r="I30" i="6"/>
  <c r="I28" i="6" s="1"/>
  <c r="G30" i="6"/>
  <c r="G28" i="6" s="1"/>
  <c r="W28" i="6"/>
  <c r="S28" i="6"/>
  <c r="O28" i="6"/>
  <c r="K28" i="6"/>
  <c r="W26" i="6"/>
  <c r="U26" i="6"/>
  <c r="U24" i="6" s="1"/>
  <c r="S26" i="6"/>
  <c r="Q26" i="6"/>
  <c r="Q24" i="6" s="1"/>
  <c r="O26" i="6"/>
  <c r="M26" i="6"/>
  <c r="K26" i="6"/>
  <c r="I26" i="6"/>
  <c r="I24" i="6" s="1"/>
  <c r="G26" i="6"/>
  <c r="G24" i="6" s="1"/>
  <c r="W24" i="6"/>
  <c r="S24" i="6"/>
  <c r="O24" i="6"/>
  <c r="M24" i="6"/>
  <c r="K24" i="6"/>
  <c r="W22" i="6"/>
  <c r="U22" i="6"/>
  <c r="U20" i="6" s="1"/>
  <c r="S22" i="6"/>
  <c r="Q22" i="6"/>
  <c r="Q20" i="6" s="1"/>
  <c r="O22" i="6"/>
  <c r="M22" i="6"/>
  <c r="K22" i="6"/>
  <c r="I22" i="6"/>
  <c r="I20" i="6" s="1"/>
  <c r="G22" i="6"/>
  <c r="G20" i="6" s="1"/>
  <c r="W20" i="6"/>
  <c r="S20" i="6"/>
  <c r="O20" i="6"/>
  <c r="M20" i="6"/>
  <c r="K20" i="6"/>
  <c r="W18" i="6"/>
  <c r="U18" i="6"/>
  <c r="U16" i="6" s="1"/>
  <c r="S18" i="6"/>
  <c r="Q18" i="6"/>
  <c r="Q16" i="6" s="1"/>
  <c r="O18" i="6"/>
  <c r="M18" i="6"/>
  <c r="K18" i="6"/>
  <c r="I18" i="6"/>
  <c r="I16" i="6" s="1"/>
  <c r="G18" i="6"/>
  <c r="G16" i="6" s="1"/>
  <c r="W16" i="6"/>
  <c r="S16" i="6"/>
  <c r="O16" i="6"/>
  <c r="M16" i="6"/>
  <c r="K16" i="6"/>
  <c r="W14" i="6"/>
  <c r="U14" i="6"/>
  <c r="U12" i="6" s="1"/>
  <c r="S14" i="6"/>
  <c r="Q14" i="6"/>
  <c r="Q12" i="6" s="1"/>
  <c r="O14" i="6"/>
  <c r="M14" i="6"/>
  <c r="M12" i="6" s="1"/>
  <c r="K14" i="6"/>
  <c r="I14" i="6"/>
  <c r="I12" i="6" s="1"/>
  <c r="G14" i="6"/>
  <c r="G12" i="6" s="1"/>
  <c r="W12" i="6"/>
  <c r="S12" i="6"/>
  <c r="O12" i="6"/>
  <c r="K12" i="6"/>
  <c r="Q27" i="12"/>
  <c r="O27" i="12" s="1"/>
  <c r="Q26" i="12"/>
  <c r="O26" i="12" s="1"/>
  <c r="Q25" i="12"/>
  <c r="O25" i="12" s="1"/>
  <c r="Q24" i="12"/>
  <c r="O24" i="12" s="1"/>
  <c r="Q23" i="12"/>
  <c r="O23" i="12" s="1"/>
  <c r="Q22" i="12"/>
  <c r="O22" i="12" s="1"/>
  <c r="Q21" i="12"/>
  <c r="O21" i="12" s="1"/>
  <c r="Q20" i="12"/>
  <c r="O20" i="12" s="1"/>
  <c r="Q19" i="12"/>
  <c r="O19" i="12" s="1"/>
  <c r="Q18" i="12"/>
  <c r="O18" i="12" s="1"/>
  <c r="Q17" i="12"/>
  <c r="O17" i="12" s="1"/>
  <c r="K27" i="12"/>
  <c r="M27" i="12" s="1"/>
  <c r="K26" i="12"/>
  <c r="M26" i="12" s="1"/>
  <c r="K25" i="12"/>
  <c r="M25" i="12" s="1"/>
  <c r="K24" i="12"/>
  <c r="M24" i="12" s="1"/>
  <c r="K23" i="12"/>
  <c r="M23" i="12" s="1"/>
  <c r="K22" i="12"/>
  <c r="M22" i="12" s="1"/>
  <c r="K21" i="12"/>
  <c r="M21" i="12" s="1"/>
  <c r="K20" i="12"/>
  <c r="M20" i="12" s="1"/>
  <c r="K19" i="12"/>
  <c r="M19" i="12" s="1"/>
  <c r="K18" i="12"/>
  <c r="M18" i="12" s="1"/>
  <c r="K17" i="12"/>
  <c r="M17" i="12" s="1"/>
  <c r="H20" i="12"/>
  <c r="E4" i="12"/>
  <c r="F4" i="12"/>
  <c r="G4" i="12"/>
  <c r="H4" i="12"/>
  <c r="I4" i="12"/>
  <c r="J4" i="12"/>
  <c r="K4" i="12"/>
  <c r="H18" i="12"/>
  <c r="W8" i="6" l="1"/>
  <c r="U8" i="6"/>
  <c r="S8" i="6"/>
  <c r="Q8" i="6"/>
  <c r="O8" i="6"/>
  <c r="M8" i="6"/>
  <c r="K8" i="6"/>
  <c r="I8" i="6"/>
  <c r="G8" i="6"/>
  <c r="B2" i="10"/>
  <c r="B2" i="8"/>
  <c r="C2" i="7"/>
  <c r="B2" i="4"/>
  <c r="B2" i="3"/>
  <c r="B2" i="2"/>
  <c r="B2" i="6"/>
  <c r="H18" i="4" l="1"/>
  <c r="Y7" i="10" l="1"/>
  <c r="F13" i="10"/>
  <c r="E11" i="10"/>
  <c r="D9" i="10"/>
  <c r="L6" i="10"/>
  <c r="C8" i="10" s="1"/>
  <c r="C9" i="10" s="1"/>
  <c r="J7" i="10"/>
  <c r="AW14" i="10"/>
  <c r="AV14" i="10"/>
  <c r="AU14" i="10"/>
  <c r="AT14" i="10"/>
  <c r="AS14" i="10"/>
  <c r="AR14" i="10"/>
  <c r="AQ14" i="10"/>
  <c r="AP14" i="10"/>
  <c r="AO14" i="10"/>
  <c r="AN14" i="10"/>
  <c r="AM14" i="10"/>
  <c r="AL14" i="10"/>
  <c r="AK14" i="10"/>
  <c r="AJ14" i="10"/>
  <c r="AI14" i="10"/>
  <c r="AH14" i="10"/>
  <c r="AG14" i="10"/>
  <c r="AF14" i="10"/>
  <c r="AE14" i="10"/>
  <c r="AD14" i="10"/>
  <c r="AW13" i="10"/>
  <c r="AV13" i="10"/>
  <c r="AU13" i="10"/>
  <c r="AT13" i="10"/>
  <c r="AS13" i="10"/>
  <c r="AR13" i="10"/>
  <c r="AQ13" i="10"/>
  <c r="AP13" i="10"/>
  <c r="AO13" i="10"/>
  <c r="AN13" i="10"/>
  <c r="AM13" i="10"/>
  <c r="AL13" i="10"/>
  <c r="AK13" i="10"/>
  <c r="AJ13" i="10"/>
  <c r="AI13" i="10"/>
  <c r="AH13" i="10"/>
  <c r="AG13" i="10"/>
  <c r="AF13" i="10"/>
  <c r="AE13" i="10"/>
  <c r="AD13" i="10"/>
  <c r="AW12" i="10"/>
  <c r="AV12" i="10"/>
  <c r="AU12" i="10"/>
  <c r="AT12" i="10"/>
  <c r="AS12" i="10"/>
  <c r="AR12" i="10"/>
  <c r="AQ12" i="10"/>
  <c r="AP12" i="10"/>
  <c r="AO12" i="10"/>
  <c r="AN12" i="10"/>
  <c r="AM12" i="10"/>
  <c r="AL12" i="10"/>
  <c r="AK12" i="10"/>
  <c r="AJ12" i="10"/>
  <c r="AI12" i="10"/>
  <c r="AH12" i="10"/>
  <c r="AG12" i="10"/>
  <c r="AF12" i="10"/>
  <c r="AE12" i="10"/>
  <c r="AD12" i="10"/>
  <c r="AW11" i="10"/>
  <c r="AV11" i="10"/>
  <c r="AU11" i="10"/>
  <c r="AT11" i="10"/>
  <c r="AS11" i="10"/>
  <c r="AR11" i="10"/>
  <c r="AQ11" i="10"/>
  <c r="AP11" i="10"/>
  <c r="AO11" i="10"/>
  <c r="AN11" i="10"/>
  <c r="AM11" i="10"/>
  <c r="AL11" i="10"/>
  <c r="AK11" i="10"/>
  <c r="AJ11" i="10"/>
  <c r="AI11" i="10"/>
  <c r="AH11" i="10"/>
  <c r="AG11" i="10"/>
  <c r="AF11" i="10"/>
  <c r="AE11" i="10"/>
  <c r="AD11" i="10"/>
  <c r="AW10" i="10"/>
  <c r="AV10" i="10"/>
  <c r="AU10" i="10"/>
  <c r="AT10" i="10"/>
  <c r="AS10" i="10"/>
  <c r="AR10" i="10"/>
  <c r="AQ10" i="10"/>
  <c r="AP10" i="10"/>
  <c r="AO10" i="10"/>
  <c r="AN10" i="10"/>
  <c r="AM10" i="10"/>
  <c r="AL10" i="10"/>
  <c r="AK10" i="10"/>
  <c r="AJ10" i="10"/>
  <c r="AI10" i="10"/>
  <c r="AH10" i="10"/>
  <c r="AG10" i="10"/>
  <c r="AF10" i="10"/>
  <c r="AE10" i="10"/>
  <c r="AD10" i="10"/>
  <c r="AW9" i="10"/>
  <c r="AV9" i="10"/>
  <c r="AU9" i="10"/>
  <c r="AT9" i="10"/>
  <c r="AS9" i="10"/>
  <c r="AR9" i="10"/>
  <c r="AQ9" i="10"/>
  <c r="AP9" i="10"/>
  <c r="AO9" i="10"/>
  <c r="AN9" i="10"/>
  <c r="AM9" i="10"/>
  <c r="AL9" i="10"/>
  <c r="AK9" i="10"/>
  <c r="AJ9" i="10"/>
  <c r="AI9" i="10"/>
  <c r="AH9" i="10"/>
  <c r="AG9" i="10"/>
  <c r="AF9" i="10"/>
  <c r="AE9" i="10"/>
  <c r="AD9" i="10"/>
  <c r="AW8" i="10"/>
  <c r="AV8" i="10"/>
  <c r="AU8" i="10"/>
  <c r="AT8" i="10"/>
  <c r="AS8" i="10"/>
  <c r="AR8" i="10"/>
  <c r="AQ8" i="10"/>
  <c r="AP8" i="10"/>
  <c r="AO8" i="10"/>
  <c r="AN8" i="10"/>
  <c r="AM8" i="10"/>
  <c r="AL8" i="10"/>
  <c r="AK8" i="10"/>
  <c r="AJ8" i="10"/>
  <c r="AI8" i="10"/>
  <c r="AH8" i="10"/>
  <c r="AG8" i="10"/>
  <c r="AF8" i="10"/>
  <c r="AE8" i="10"/>
  <c r="AD8" i="10"/>
  <c r="AW7" i="10"/>
  <c r="AV7" i="10"/>
  <c r="AU7" i="10"/>
  <c r="AT7" i="10"/>
  <c r="AS7" i="10"/>
  <c r="AR7" i="10"/>
  <c r="AQ7" i="10"/>
  <c r="AP7" i="10"/>
  <c r="AO7" i="10"/>
  <c r="AN7" i="10"/>
  <c r="AM7" i="10"/>
  <c r="AL7" i="10"/>
  <c r="AK7" i="10"/>
  <c r="AJ7" i="10"/>
  <c r="AI7" i="10"/>
  <c r="AH7" i="10"/>
  <c r="AG7" i="10"/>
  <c r="AF7" i="10"/>
  <c r="AE7" i="10"/>
  <c r="AD7" i="10"/>
  <c r="G7" i="10"/>
  <c r="AW6" i="10"/>
  <c r="AV6" i="10"/>
  <c r="AU6" i="10"/>
  <c r="AT6" i="10"/>
  <c r="AS6" i="10"/>
  <c r="AR6" i="10"/>
  <c r="AQ6" i="10"/>
  <c r="AP6" i="10"/>
  <c r="AO6" i="10"/>
  <c r="AN6" i="10"/>
  <c r="AM6" i="10"/>
  <c r="AL6" i="10"/>
  <c r="AK6" i="10"/>
  <c r="AJ6" i="10"/>
  <c r="AI6" i="10"/>
  <c r="AH6" i="10"/>
  <c r="AG6" i="10"/>
  <c r="AF6" i="10"/>
  <c r="AE6" i="10"/>
  <c r="AD6" i="10"/>
  <c r="AW5" i="10"/>
  <c r="AV5" i="10"/>
  <c r="AU5" i="10"/>
  <c r="AT5" i="10"/>
  <c r="AS5" i="10"/>
  <c r="AR5" i="10"/>
  <c r="AQ5" i="10"/>
  <c r="AP5" i="10"/>
  <c r="AO5" i="10"/>
  <c r="AN5" i="10"/>
  <c r="AM5" i="10"/>
  <c r="AL5" i="10"/>
  <c r="AK5" i="10"/>
  <c r="AJ5" i="10"/>
  <c r="AI5" i="10"/>
  <c r="AH5" i="10"/>
  <c r="AG5" i="10"/>
  <c r="AF5" i="10"/>
  <c r="AE5" i="10"/>
  <c r="AD5" i="10"/>
  <c r="N15" i="8"/>
  <c r="H11" i="8"/>
  <c r="I10" i="8"/>
  <c r="J11" i="8"/>
  <c r="K10" i="8"/>
  <c r="L11" i="8"/>
  <c r="M10" i="8"/>
  <c r="M12" i="8" s="1"/>
  <c r="M14" i="8" s="1"/>
  <c r="F9" i="8"/>
  <c r="E12" i="8" s="1"/>
  <c r="G8" i="8"/>
  <c r="H9" i="8"/>
  <c r="I8" i="8"/>
  <c r="J9" i="8"/>
  <c r="K8" i="8"/>
  <c r="N7" i="8"/>
  <c r="H7" i="8"/>
  <c r="U5" i="8"/>
  <c r="V5" i="8"/>
  <c r="W5" i="8"/>
  <c r="X5" i="8"/>
  <c r="Y5" i="8"/>
  <c r="Z5" i="8"/>
  <c r="AA5" i="8"/>
  <c r="AB5" i="8"/>
  <c r="AC5" i="8"/>
  <c r="AD5" i="8"/>
  <c r="AE5" i="8"/>
  <c r="AF5" i="8"/>
  <c r="AG5" i="8"/>
  <c r="AH5" i="8"/>
  <c r="AI5" i="8"/>
  <c r="AJ5" i="8"/>
  <c r="AK5" i="8"/>
  <c r="AL5" i="8"/>
  <c r="AM5" i="8"/>
  <c r="U6" i="8"/>
  <c r="V6" i="8"/>
  <c r="W6" i="8"/>
  <c r="X6" i="8"/>
  <c r="Y6" i="8"/>
  <c r="Z6" i="8"/>
  <c r="AA6" i="8"/>
  <c r="AB6" i="8"/>
  <c r="AC6" i="8"/>
  <c r="AD6" i="8"/>
  <c r="AE6" i="8"/>
  <c r="AF6" i="8"/>
  <c r="AG6" i="8"/>
  <c r="AH6" i="8"/>
  <c r="AI6" i="8"/>
  <c r="AJ6" i="8"/>
  <c r="AK6" i="8"/>
  <c r="AL6" i="8"/>
  <c r="AM6" i="8"/>
  <c r="U7" i="8"/>
  <c r="V7" i="8"/>
  <c r="W7" i="8"/>
  <c r="X7" i="8"/>
  <c r="Y7" i="8"/>
  <c r="Z7" i="8"/>
  <c r="AA7" i="8"/>
  <c r="AB7" i="8"/>
  <c r="AC7" i="8"/>
  <c r="AD7" i="8"/>
  <c r="AE7" i="8"/>
  <c r="AF7" i="8"/>
  <c r="AG7" i="8"/>
  <c r="AH7" i="8"/>
  <c r="AI7" i="8"/>
  <c r="AJ7" i="8"/>
  <c r="AK7" i="8"/>
  <c r="AL7" i="8"/>
  <c r="AM7" i="8"/>
  <c r="U8" i="8"/>
  <c r="V8" i="8"/>
  <c r="W8" i="8"/>
  <c r="X8" i="8"/>
  <c r="Y8" i="8"/>
  <c r="Z8" i="8"/>
  <c r="AA8" i="8"/>
  <c r="AB8" i="8"/>
  <c r="AC8" i="8"/>
  <c r="AD8" i="8"/>
  <c r="AE8" i="8"/>
  <c r="AF8" i="8"/>
  <c r="AG8" i="8"/>
  <c r="AH8" i="8"/>
  <c r="AI8" i="8"/>
  <c r="AJ8" i="8"/>
  <c r="AK8" i="8"/>
  <c r="AL8" i="8"/>
  <c r="AM8" i="8"/>
  <c r="U9" i="8"/>
  <c r="V9" i="8"/>
  <c r="W9" i="8"/>
  <c r="X9" i="8"/>
  <c r="Y9" i="8"/>
  <c r="Z9" i="8"/>
  <c r="AA9" i="8"/>
  <c r="AB9" i="8"/>
  <c r="AC9" i="8"/>
  <c r="AD9" i="8"/>
  <c r="AE9" i="8"/>
  <c r="AF9" i="8"/>
  <c r="AG9" i="8"/>
  <c r="AH9" i="8"/>
  <c r="AI9" i="8"/>
  <c r="AJ9" i="8"/>
  <c r="AK9" i="8"/>
  <c r="AL9" i="8"/>
  <c r="AM9" i="8"/>
  <c r="U10" i="8"/>
  <c r="V10" i="8"/>
  <c r="W10" i="8"/>
  <c r="X10" i="8"/>
  <c r="Y10" i="8"/>
  <c r="Z10" i="8"/>
  <c r="AA10" i="8"/>
  <c r="AB10" i="8"/>
  <c r="AC10" i="8"/>
  <c r="AD10" i="8"/>
  <c r="AE10" i="8"/>
  <c r="AF10" i="8"/>
  <c r="AG10" i="8"/>
  <c r="AH10" i="8"/>
  <c r="AI10" i="8"/>
  <c r="AJ10" i="8"/>
  <c r="AK10" i="8"/>
  <c r="AL10" i="8"/>
  <c r="AM10" i="8"/>
  <c r="U11" i="8"/>
  <c r="V11" i="8"/>
  <c r="W11" i="8"/>
  <c r="X11" i="8"/>
  <c r="Y11" i="8"/>
  <c r="Z11" i="8"/>
  <c r="AA11" i="8"/>
  <c r="AB11" i="8"/>
  <c r="AC11" i="8"/>
  <c r="AD11" i="8"/>
  <c r="AE11" i="8"/>
  <c r="AF11" i="8"/>
  <c r="AG11" i="8"/>
  <c r="AH11" i="8"/>
  <c r="AI11" i="8"/>
  <c r="AJ11" i="8"/>
  <c r="AK11" i="8"/>
  <c r="AL11" i="8"/>
  <c r="AM11" i="8"/>
  <c r="U12" i="8"/>
  <c r="V12" i="8"/>
  <c r="W12" i="8"/>
  <c r="X12" i="8"/>
  <c r="Y12" i="8"/>
  <c r="Z12" i="8"/>
  <c r="AA12" i="8"/>
  <c r="AB12" i="8"/>
  <c r="AC12" i="8"/>
  <c r="AD12" i="8"/>
  <c r="AE12" i="8"/>
  <c r="AF12" i="8"/>
  <c r="AG12" i="8"/>
  <c r="AH12" i="8"/>
  <c r="AI12" i="8"/>
  <c r="AJ12" i="8"/>
  <c r="AK12" i="8"/>
  <c r="AL12" i="8"/>
  <c r="AM12" i="8"/>
  <c r="U13" i="8"/>
  <c r="V13" i="8"/>
  <c r="W13" i="8"/>
  <c r="X13" i="8"/>
  <c r="Y13" i="8"/>
  <c r="Z13" i="8"/>
  <c r="AA13" i="8"/>
  <c r="AB13" i="8"/>
  <c r="AC13" i="8"/>
  <c r="AD13" i="8"/>
  <c r="AE13" i="8"/>
  <c r="AF13" i="8"/>
  <c r="AG13" i="8"/>
  <c r="AH13" i="8"/>
  <c r="AI13" i="8"/>
  <c r="AJ13" i="8"/>
  <c r="AK13" i="8"/>
  <c r="AL13" i="8"/>
  <c r="AM13" i="8"/>
  <c r="Y14" i="8"/>
  <c r="Z14" i="8"/>
  <c r="AA14" i="8"/>
  <c r="AB14" i="8"/>
  <c r="AC14" i="8"/>
  <c r="AD14" i="8"/>
  <c r="AE14" i="8"/>
  <c r="AF14" i="8"/>
  <c r="AG14" i="8"/>
  <c r="AH14" i="8"/>
  <c r="AI14" i="8"/>
  <c r="AJ14" i="8"/>
  <c r="AK14" i="8"/>
  <c r="AL14" i="8"/>
  <c r="AM14" i="8"/>
  <c r="T5" i="8"/>
  <c r="T6" i="8"/>
  <c r="T8" i="8"/>
  <c r="T9" i="8"/>
  <c r="T10" i="8"/>
  <c r="T11" i="8"/>
  <c r="T12" i="8"/>
  <c r="T13" i="8"/>
  <c r="T14" i="8"/>
  <c r="U14" i="8"/>
  <c r="V14" i="8"/>
  <c r="W14" i="8"/>
  <c r="X14" i="8"/>
  <c r="T7" i="8"/>
  <c r="P26" i="7"/>
  <c r="S37" i="7"/>
  <c r="L41" i="7" s="1"/>
  <c r="D19" i="7"/>
  <c r="D18" i="7"/>
  <c r="K32" i="7"/>
  <c r="K30" i="7"/>
  <c r="W32" i="7"/>
  <c r="P32" i="7"/>
  <c r="P30" i="7"/>
  <c r="P28" i="7"/>
  <c r="W30" i="7"/>
  <c r="AD32" i="7"/>
  <c r="AD30" i="7"/>
  <c r="W28" i="7"/>
  <c r="T26" i="7"/>
  <c r="W26" i="7"/>
  <c r="AD28" i="7"/>
  <c r="AA26" i="7"/>
  <c r="AD26" i="7"/>
  <c r="AH26" i="7"/>
  <c r="J25" i="7"/>
  <c r="N31" i="7"/>
  <c r="J27" i="7"/>
  <c r="AJ27" i="7" s="1"/>
  <c r="H27" i="7"/>
  <c r="AC27" i="7" s="1"/>
  <c r="F27" i="7"/>
  <c r="D27" i="7"/>
  <c r="O27" i="7" s="1"/>
  <c r="H25" i="7"/>
  <c r="F25" i="7"/>
  <c r="D25" i="7"/>
  <c r="C31" i="7"/>
  <c r="H16" i="7"/>
  <c r="H14" i="7"/>
  <c r="H12" i="7"/>
  <c r="K28" i="7" s="1"/>
  <c r="AK28" i="7" s="1"/>
  <c r="H10" i="7"/>
  <c r="K26" i="7" s="1"/>
  <c r="AK26" i="7" s="1"/>
  <c r="I7" i="7"/>
  <c r="H7" i="7"/>
  <c r="J6" i="7"/>
  <c r="J7" i="7" s="1"/>
  <c r="G6" i="6"/>
  <c r="I6" i="6"/>
  <c r="K6" i="6"/>
  <c r="M6" i="6"/>
  <c r="O6" i="6"/>
  <c r="Q6" i="6"/>
  <c r="S6" i="6"/>
  <c r="U6" i="6"/>
  <c r="W6" i="6"/>
  <c r="N6" i="10" l="1"/>
  <c r="G12" i="8"/>
  <c r="J13" i="8"/>
  <c r="F13" i="8"/>
  <c r="E14" i="8" s="1"/>
  <c r="H13" i="8"/>
  <c r="I12" i="8"/>
  <c r="K12" i="8"/>
  <c r="K14" i="8" s="1"/>
  <c r="E25" i="7"/>
  <c r="S25" i="7" s="1"/>
  <c r="G25" i="7"/>
  <c r="AK30" i="7"/>
  <c r="AK32" i="7"/>
  <c r="V27" i="7"/>
  <c r="I25" i="7"/>
  <c r="AG25" i="7" s="1"/>
  <c r="AJ25" i="7"/>
  <c r="N41" i="7"/>
  <c r="G39" i="7" s="1"/>
  <c r="E41" i="7"/>
  <c r="I40" i="7"/>
  <c r="O43" i="7"/>
  <c r="H41" i="7" s="1"/>
  <c r="M41" i="7"/>
  <c r="F39" i="7" s="1"/>
  <c r="K6" i="7"/>
  <c r="O41" i="7"/>
  <c r="H39" i="7" s="1"/>
  <c r="M43" i="7"/>
  <c r="F41" i="7" s="1"/>
  <c r="I42" i="7"/>
  <c r="E39" i="7"/>
  <c r="N43" i="7"/>
  <c r="G41" i="7" s="1"/>
  <c r="J22" i="4"/>
  <c r="J20" i="4"/>
  <c r="I19" i="4"/>
  <c r="I21" i="4" s="1"/>
  <c r="D19" i="4"/>
  <c r="H19" i="4"/>
  <c r="H21" i="4" s="1"/>
  <c r="J17" i="4"/>
  <c r="J15" i="4"/>
  <c r="J13" i="4"/>
  <c r="J11" i="4"/>
  <c r="AA8" i="4"/>
  <c r="AG16" i="4" s="1"/>
  <c r="Z16" i="4" s="1"/>
  <c r="E7" i="4"/>
  <c r="D7" i="4"/>
  <c r="F6" i="4"/>
  <c r="G6" i="4" s="1"/>
  <c r="C10" i="10" l="1"/>
  <c r="D10" i="10"/>
  <c r="I14" i="8"/>
  <c r="G14" i="8"/>
  <c r="AC25" i="7"/>
  <c r="AJ29" i="7"/>
  <c r="O25" i="7"/>
  <c r="O29" i="7" s="1"/>
  <c r="D29" i="7" s="1"/>
  <c r="D13" i="7" s="1"/>
  <c r="V25" i="7"/>
  <c r="V29" i="7" s="1"/>
  <c r="V31" i="7" s="1"/>
  <c r="Z25" i="7"/>
  <c r="K7" i="7"/>
  <c r="L6" i="7"/>
  <c r="G18" i="4"/>
  <c r="AH12" i="4"/>
  <c r="AA12" i="4" s="1"/>
  <c r="AF14" i="4"/>
  <c r="Y14" i="4" s="1"/>
  <c r="AF10" i="4"/>
  <c r="Y10" i="4" s="1"/>
  <c r="AE16" i="4"/>
  <c r="X16" i="4" s="1"/>
  <c r="AG10" i="4"/>
  <c r="Z10" i="4" s="1"/>
  <c r="AE12" i="4"/>
  <c r="X12" i="4" s="1"/>
  <c r="AB15" i="4"/>
  <c r="AH16" i="4"/>
  <c r="AA16" i="4" s="1"/>
  <c r="AB11" i="4"/>
  <c r="AG14" i="4"/>
  <c r="Z14" i="4" s="1"/>
  <c r="H6" i="4"/>
  <c r="G7" i="4"/>
  <c r="F7" i="4"/>
  <c r="AH10" i="4"/>
  <c r="AA10" i="4" s="1"/>
  <c r="AF12" i="4"/>
  <c r="Y12" i="4" s="1"/>
  <c r="AB13" i="4"/>
  <c r="AH14" i="4"/>
  <c r="AA14" i="4" s="1"/>
  <c r="AF16" i="4"/>
  <c r="Y16" i="4" s="1"/>
  <c r="AB17" i="4"/>
  <c r="AE10" i="4"/>
  <c r="X10" i="4" s="1"/>
  <c r="AG12" i="4"/>
  <c r="Z12" i="4" s="1"/>
  <c r="AE14" i="4"/>
  <c r="X14" i="4" s="1"/>
  <c r="D11" i="10" l="1"/>
  <c r="P6" i="10" s="1"/>
  <c r="E12" i="10" s="1"/>
  <c r="AC29" i="7"/>
  <c r="H29" i="7" s="1"/>
  <c r="AJ31" i="7"/>
  <c r="J29" i="7"/>
  <c r="O31" i="7"/>
  <c r="D31" i="7"/>
  <c r="F29" i="7"/>
  <c r="F31" i="7" s="1"/>
  <c r="C15" i="7"/>
  <c r="D15" i="7"/>
  <c r="M6" i="7"/>
  <c r="L7" i="7"/>
  <c r="G19" i="4"/>
  <c r="G21" i="4" s="1"/>
  <c r="F18" i="4"/>
  <c r="I6" i="4"/>
  <c r="H7" i="4"/>
  <c r="D12" i="10" l="1"/>
  <c r="E13" i="10" s="1"/>
  <c r="AC31" i="7"/>
  <c r="J31" i="7"/>
  <c r="G13" i="7"/>
  <c r="G15" i="7" s="1"/>
  <c r="E13" i="7"/>
  <c r="E15" i="7" s="1"/>
  <c r="H31" i="7"/>
  <c r="F13" i="7"/>
  <c r="F15" i="7" s="1"/>
  <c r="M7" i="7"/>
  <c r="N6" i="7"/>
  <c r="E18" i="4"/>
  <c r="E19" i="4" s="1"/>
  <c r="E21" i="4" s="1"/>
  <c r="F19" i="4"/>
  <c r="F21" i="4" s="1"/>
  <c r="I7" i="4"/>
  <c r="J6" i="4"/>
  <c r="O6" i="7" l="1"/>
  <c r="N7" i="7"/>
  <c r="K6" i="4"/>
  <c r="J7" i="4"/>
  <c r="O7" i="7" l="1"/>
  <c r="P6" i="7"/>
  <c r="K7" i="4"/>
  <c r="L6" i="4"/>
  <c r="Q6" i="7" l="1"/>
  <c r="P7" i="7"/>
  <c r="M6" i="4"/>
  <c r="L7" i="4"/>
  <c r="Q7" i="7" l="1"/>
  <c r="R6" i="7"/>
  <c r="M7" i="4"/>
  <c r="N6" i="4"/>
  <c r="S6" i="7" l="1"/>
  <c r="R7" i="7"/>
  <c r="O6" i="4"/>
  <c r="N7" i="4"/>
  <c r="S7" i="7" l="1"/>
  <c r="T6" i="7"/>
  <c r="O7" i="4"/>
  <c r="P6" i="4"/>
  <c r="U6" i="7" l="1"/>
  <c r="T7" i="7"/>
  <c r="Q6" i="4"/>
  <c r="P7" i="4"/>
  <c r="U7" i="7" l="1"/>
  <c r="V6" i="7"/>
  <c r="W6" i="7" s="1"/>
  <c r="W7" i="7" s="1"/>
  <c r="Q7" i="4"/>
  <c r="R6" i="4"/>
  <c r="V7" i="7" l="1"/>
  <c r="S6" i="4"/>
  <c r="S7" i="4" s="1"/>
  <c r="R7" i="4"/>
  <c r="BB19" i="3" l="1"/>
  <c r="AW19" i="3"/>
  <c r="AR19" i="3"/>
  <c r="AM19" i="3"/>
  <c r="AH19" i="3"/>
  <c r="AC19" i="3"/>
  <c r="X19" i="3"/>
  <c r="S19" i="3"/>
  <c r="O19" i="3"/>
  <c r="H16" i="3"/>
  <c r="B16" i="3"/>
  <c r="F16" i="3" s="1"/>
  <c r="BB15" i="3"/>
  <c r="AY14" i="3" s="1"/>
  <c r="AW15" i="3"/>
  <c r="AR15" i="3"/>
  <c r="AM15" i="3"/>
  <c r="AJ14" i="3" s="1"/>
  <c r="AH15" i="3"/>
  <c r="AE14" i="3" s="1"/>
  <c r="AC15" i="3"/>
  <c r="Z14" i="3" s="1"/>
  <c r="X15" i="3"/>
  <c r="U14" i="3" s="1"/>
  <c r="S15" i="3"/>
  <c r="O14" i="3" s="1"/>
  <c r="C15" i="3"/>
  <c r="AT14" i="3"/>
  <c r="AO14" i="3"/>
  <c r="L16" i="3" l="1"/>
  <c r="C16" i="3" s="1"/>
  <c r="E16" i="3" s="1"/>
  <c r="J16" i="3"/>
  <c r="Q19" i="3"/>
  <c r="O20" i="3" s="1"/>
  <c r="O21" i="3" s="1"/>
  <c r="V19" i="3" l="1"/>
  <c r="O22" i="3" s="1"/>
  <c r="O23" i="3" s="1"/>
  <c r="K17" i="3"/>
  <c r="G17" i="3"/>
  <c r="B17" i="3"/>
  <c r="F17" i="3"/>
  <c r="H17" i="3"/>
  <c r="I17" i="3"/>
  <c r="L17" i="3" l="1"/>
  <c r="C17" i="3" s="1"/>
  <c r="E17" i="3" s="1"/>
  <c r="J17" i="3"/>
  <c r="K18" i="3" s="1"/>
  <c r="AA19" i="3"/>
  <c r="O24" i="3" s="1"/>
  <c r="O25" i="3" s="1"/>
  <c r="F18" i="3" l="1"/>
  <c r="H18" i="3"/>
  <c r="G18" i="3"/>
  <c r="I18" i="3"/>
  <c r="B18" i="3"/>
  <c r="AF19" i="3"/>
  <c r="O26" i="3" s="1"/>
  <c r="O27" i="3" s="1"/>
  <c r="J18" i="3" l="1"/>
  <c r="I19" i="3" s="1"/>
  <c r="L18" i="3"/>
  <c r="C18" i="3" s="1"/>
  <c r="E18" i="3" s="1"/>
  <c r="AK19" i="3"/>
  <c r="O28" i="3" s="1"/>
  <c r="O29" i="3" s="1"/>
  <c r="G19" i="3" l="1"/>
  <c r="K19" i="3"/>
  <c r="H19" i="3"/>
  <c r="B19" i="3"/>
  <c r="F19" i="3"/>
  <c r="AP19" i="3"/>
  <c r="O30" i="3" s="1"/>
  <c r="O31" i="3" s="1"/>
  <c r="J19" i="3" l="1"/>
  <c r="K20" i="3" s="1"/>
  <c r="L19" i="3"/>
  <c r="C19" i="3" s="1"/>
  <c r="E19" i="3" s="1"/>
  <c r="AU19" i="3"/>
  <c r="O32" i="3" s="1"/>
  <c r="O33" i="3" s="1"/>
  <c r="H20" i="3" l="1"/>
  <c r="I20" i="3"/>
  <c r="G20" i="3"/>
  <c r="F20" i="3"/>
  <c r="B20" i="3"/>
  <c r="AZ19" i="3"/>
  <c r="O34" i="3" s="1"/>
  <c r="O35" i="3" s="1"/>
  <c r="L20" i="3" l="1"/>
  <c r="C20" i="3" s="1"/>
  <c r="E20" i="3" s="1"/>
  <c r="J20" i="3"/>
  <c r="K21" i="3" s="1"/>
  <c r="I21" i="3" l="1"/>
  <c r="F21" i="3"/>
  <c r="G21" i="3"/>
  <c r="H21" i="3"/>
  <c r="J21" i="3" s="1"/>
  <c r="G22" i="3" s="1"/>
  <c r="B21" i="3"/>
  <c r="H22" i="3" l="1"/>
  <c r="K22" i="3"/>
  <c r="F22" i="3"/>
  <c r="I22" i="3"/>
  <c r="B22" i="3"/>
  <c r="L21" i="3"/>
  <c r="C21" i="3" s="1"/>
  <c r="E21" i="3" s="1"/>
  <c r="J22" i="3"/>
  <c r="K23" i="3" s="1"/>
  <c r="L22" i="3"/>
  <c r="C22" i="3" s="1"/>
  <c r="E22" i="3" s="1"/>
  <c r="B23" i="3" l="1"/>
  <c r="G23" i="3"/>
  <c r="H23" i="3"/>
  <c r="I23" i="3"/>
  <c r="F23" i="3"/>
  <c r="L23" i="3" l="1"/>
  <c r="C23" i="3" s="1"/>
  <c r="E23" i="3" s="1"/>
  <c r="J23" i="3"/>
  <c r="B24" i="3" l="1"/>
  <c r="F24" i="3"/>
  <c r="H24" i="3"/>
  <c r="G24" i="3"/>
  <c r="K24" i="3"/>
  <c r="I24" i="3"/>
  <c r="J24" i="3" l="1"/>
  <c r="L24" i="3"/>
  <c r="C24" i="3" s="1"/>
  <c r="E24" i="3" s="1"/>
  <c r="I25" i="3" l="1"/>
  <c r="K25" i="3"/>
  <c r="H25" i="3"/>
  <c r="B25" i="3"/>
  <c r="G25" i="3"/>
  <c r="F25" i="3"/>
  <c r="L25" i="3" l="1"/>
  <c r="C25" i="3" s="1"/>
  <c r="E25" i="3" s="1"/>
  <c r="J25" i="3"/>
  <c r="G26" i="3" l="1"/>
  <c r="K26" i="3"/>
  <c r="I26" i="3"/>
  <c r="B26" i="3"/>
  <c r="H26" i="3"/>
  <c r="F26" i="3"/>
  <c r="J26" i="3" l="1"/>
  <c r="I27" i="3" s="1"/>
  <c r="L26" i="3"/>
  <c r="C26" i="3" s="1"/>
  <c r="E26" i="3" s="1"/>
  <c r="K27" i="3" l="1"/>
  <c r="G27" i="3"/>
  <c r="H27" i="3"/>
  <c r="F27" i="3"/>
  <c r="B27" i="3"/>
  <c r="J27" i="3" l="1"/>
  <c r="F28" i="3" s="1"/>
  <c r="L27" i="3"/>
  <c r="C27" i="3" s="1"/>
  <c r="E27" i="3" s="1"/>
  <c r="I28" i="3" l="1"/>
  <c r="H28" i="3"/>
  <c r="K28" i="3"/>
  <c r="B28" i="3"/>
  <c r="G28" i="3"/>
  <c r="L28" i="3"/>
  <c r="C28" i="3" s="1"/>
  <c r="E28" i="3" s="1"/>
  <c r="J28" i="3"/>
  <c r="B29" i="3" s="1"/>
  <c r="C25" i="2"/>
  <c r="AW27" i="2" s="1"/>
  <c r="AW26" i="2" s="1"/>
  <c r="C14" i="2"/>
  <c r="AZ13" i="2"/>
  <c r="AX13" i="2"/>
  <c r="AX16" i="2" s="1"/>
  <c r="AU13" i="2"/>
  <c r="AS13" i="2"/>
  <c r="AS16" i="2" s="1"/>
  <c r="AP13" i="2"/>
  <c r="AN13" i="2"/>
  <c r="AN16" i="2" s="1"/>
  <c r="AK13" i="2"/>
  <c r="AI13" i="2"/>
  <c r="AI16" i="2" s="1"/>
  <c r="AF13" i="2"/>
  <c r="AD13" i="2"/>
  <c r="AD16" i="2" s="1"/>
  <c r="AA13" i="2"/>
  <c r="Y13" i="2"/>
  <c r="Y16" i="2" s="1"/>
  <c r="V13" i="2"/>
  <c r="T13" i="2"/>
  <c r="T16" i="2" s="1"/>
  <c r="Q13" i="2"/>
  <c r="O13" i="2"/>
  <c r="O16" i="2" s="1"/>
  <c r="L13" i="2"/>
  <c r="J13" i="2"/>
  <c r="J16" i="2" s="1"/>
  <c r="G13" i="2"/>
  <c r="E13" i="2"/>
  <c r="E16" i="2" s="1"/>
  <c r="AW11" i="2"/>
  <c r="AR11" i="2"/>
  <c r="AM11" i="2"/>
  <c r="AH11" i="2"/>
  <c r="AC11" i="2"/>
  <c r="X11" i="2"/>
  <c r="S11" i="2"/>
  <c r="N11" i="2"/>
  <c r="I11" i="2"/>
  <c r="G11" i="2"/>
  <c r="AW10" i="2"/>
  <c r="AR10" i="2"/>
  <c r="AM10" i="2"/>
  <c r="AH10" i="2"/>
  <c r="AC10" i="2"/>
  <c r="X10" i="2"/>
  <c r="S10" i="2"/>
  <c r="N10" i="2"/>
  <c r="I10" i="2"/>
  <c r="D10" i="2"/>
  <c r="AZ7" i="2"/>
  <c r="AW6" i="2" s="1"/>
  <c r="AZ16" i="2" s="1"/>
  <c r="AU7" i="2"/>
  <c r="AR6" i="2" s="1"/>
  <c r="AU16" i="2" s="1"/>
  <c r="AP7" i="2"/>
  <c r="AM6" i="2" s="1"/>
  <c r="AP16" i="2" s="1"/>
  <c r="AK7" i="2"/>
  <c r="AH6" i="2" s="1"/>
  <c r="AK16" i="2" s="1"/>
  <c r="AF7" i="2"/>
  <c r="AC6" i="2" s="1"/>
  <c r="AF16" i="2" s="1"/>
  <c r="AA7" i="2"/>
  <c r="V7" i="2"/>
  <c r="S6" i="2" s="1"/>
  <c r="V16" i="2" s="1"/>
  <c r="Q7" i="2"/>
  <c r="N6" i="2" s="1"/>
  <c r="Q16" i="2" s="1"/>
  <c r="L7" i="2"/>
  <c r="I6" i="2" s="1"/>
  <c r="L16" i="2" s="1"/>
  <c r="G7" i="2"/>
  <c r="G6" i="2" s="1"/>
  <c r="G16" i="2" s="1"/>
  <c r="X6" i="2"/>
  <c r="AA16" i="2" s="1"/>
  <c r="I29" i="3" l="1"/>
  <c r="K29" i="3"/>
  <c r="G29" i="3"/>
  <c r="H29" i="3"/>
  <c r="L29" i="3" s="1"/>
  <c r="C29" i="3" s="1"/>
  <c r="E29" i="3" s="1"/>
  <c r="F29" i="3"/>
  <c r="B13" i="2"/>
  <c r="AH27" i="2"/>
  <c r="AH26" i="2" s="1"/>
  <c r="AG24" i="2"/>
  <c r="AU18" i="2"/>
  <c r="AM27" i="2"/>
  <c r="AM26" i="2" s="1"/>
  <c r="AR27" i="2"/>
  <c r="AR26" i="2" s="1"/>
  <c r="AC27" i="2"/>
  <c r="AC26" i="2" s="1"/>
  <c r="J29" i="3" l="1"/>
  <c r="I30" i="3" s="1"/>
  <c r="AD23" i="2"/>
  <c r="D7" i="1"/>
  <c r="G30" i="3" l="1"/>
  <c r="K30" i="3"/>
  <c r="H30" i="3"/>
  <c r="B30" i="3"/>
  <c r="F30" i="3"/>
  <c r="L30" i="3" s="1"/>
  <c r="C30" i="3" s="1"/>
  <c r="E30" i="3" s="1"/>
  <c r="J30" i="3"/>
  <c r="D8" i="1"/>
  <c r="D13" i="1" s="1"/>
  <c r="D20" i="1" s="1"/>
  <c r="D12" i="1"/>
  <c r="D19" i="1" s="1"/>
  <c r="D9" i="1"/>
  <c r="D14" i="1" s="1"/>
  <c r="D21" i="1" s="1"/>
  <c r="D10" i="1"/>
  <c r="D15" i="1" s="1"/>
  <c r="D22" i="1" s="1"/>
  <c r="E7" i="1"/>
  <c r="G31" i="3" l="1"/>
  <c r="I31" i="3"/>
  <c r="F31" i="3"/>
  <c r="J31" i="3" s="1"/>
  <c r="H32" i="3" s="1"/>
  <c r="B31" i="3"/>
  <c r="H31" i="3"/>
  <c r="K31" i="3"/>
  <c r="E9" i="1"/>
  <c r="E10" i="1"/>
  <c r="F7" i="1"/>
  <c r="E8" i="1"/>
  <c r="G32" i="3" l="1"/>
  <c r="K32" i="3"/>
  <c r="F32" i="3"/>
  <c r="L32" i="3" s="1"/>
  <c r="C32" i="3" s="1"/>
  <c r="E32" i="3" s="1"/>
  <c r="B32" i="3"/>
  <c r="I32" i="3"/>
  <c r="J32" i="3"/>
  <c r="F33" i="3" s="1"/>
  <c r="L31" i="3"/>
  <c r="C31" i="3" s="1"/>
  <c r="E31" i="3" s="1"/>
  <c r="F10" i="1"/>
  <c r="F8" i="1"/>
  <c r="F9" i="1"/>
  <c r="H7" i="1"/>
  <c r="H12" i="1" s="1"/>
  <c r="C33" i="3" l="1"/>
  <c r="E33" i="3" s="1"/>
  <c r="K33" i="3"/>
  <c r="G33" i="3"/>
  <c r="I33" i="3"/>
  <c r="L33" i="3"/>
  <c r="J33" i="3"/>
  <c r="J34" i="3" s="1"/>
  <c r="H33" i="3"/>
  <c r="B33" i="3"/>
  <c r="H10" i="1"/>
  <c r="H15" i="1" s="1"/>
  <c r="H8" i="1"/>
  <c r="H13" i="1" s="1"/>
  <c r="I7" i="1"/>
  <c r="H9" i="1"/>
  <c r="H14" i="1" s="1"/>
  <c r="K34" i="3" l="1"/>
  <c r="C34" i="3"/>
  <c r="E34" i="3" s="1"/>
  <c r="F6" i="3" s="1"/>
  <c r="G34" i="3"/>
  <c r="F34" i="3"/>
  <c r="L34" i="3"/>
  <c r="I34" i="3"/>
  <c r="H34" i="3"/>
  <c r="B34" i="3"/>
  <c r="I9" i="1"/>
  <c r="I10" i="1"/>
  <c r="J7" i="1"/>
  <c r="I8" i="1"/>
  <c r="J9" i="1" l="1"/>
  <c r="J10" i="1"/>
  <c r="K7" i="1"/>
  <c r="J8" i="1"/>
  <c r="K10" i="1" l="1"/>
  <c r="K9" i="1"/>
  <c r="K8" i="1"/>
  <c r="L7" i="1"/>
  <c r="M7" i="1" l="1"/>
  <c r="M19" i="1" s="1"/>
  <c r="L8" i="1"/>
  <c r="L9" i="1"/>
  <c r="L10" i="1"/>
  <c r="M8" i="1" l="1"/>
  <c r="M20" i="1" s="1"/>
  <c r="M10" i="1"/>
  <c r="M22" i="1" s="1"/>
  <c r="M9" i="1"/>
  <c r="M21" i="1" s="1"/>
  <c r="R6" i="10"/>
  <c r="E14" i="10" s="1"/>
  <c r="F14" i="10" l="1"/>
  <c r="F15" i="10" s="1"/>
  <c r="U6" i="10" l="1"/>
  <c r="F16" i="10" l="1"/>
  <c r="G16" i="10"/>
  <c r="G17" i="10" l="1"/>
  <c r="W6" i="10" l="1"/>
  <c r="G18" i="10" l="1"/>
  <c r="H18" i="10"/>
  <c r="H19" i="10" l="1"/>
</calcChain>
</file>

<file path=xl/sharedStrings.xml><?xml version="1.0" encoding="utf-8"?>
<sst xmlns="http://schemas.openxmlformats.org/spreadsheetml/2006/main" count="382" uniqueCount="100">
  <si>
    <t>Anfangszahl (dezimal):</t>
  </si>
  <si>
    <t>Stellenwertsystem</t>
  </si>
  <si>
    <t>Basis</t>
  </si>
  <si>
    <t>Dezimalsystem</t>
  </si>
  <si>
    <t>Binärsystem</t>
  </si>
  <si>
    <t>Oktalsystem</t>
  </si>
  <si>
    <t>Hexadezimalsystem</t>
  </si>
  <si>
    <t xml:space="preserve"> Basis:</t>
  </si>
  <si>
    <t>Eingabe</t>
  </si>
  <si>
    <t>Wert der Potenz:</t>
  </si>
  <si>
    <t>Potenz:</t>
  </si>
  <si>
    <t>Zahlenwert der Ziffer:</t>
  </si>
  <si>
    <t>ggf. Buchstabe:</t>
  </si>
  <si>
    <t>=</t>
  </si>
  <si>
    <t>∙</t>
  </si>
  <si>
    <t>+</t>
  </si>
  <si>
    <t xml:space="preserve">Übungsvorschlag: </t>
  </si>
  <si>
    <t xml:space="preserve">Drücken Sie F9, um sich per Zufall eine Übungsaufgabe zu generieren. </t>
  </si>
  <si>
    <t>Aktueller Vorschlag:</t>
  </si>
  <si>
    <t>?????</t>
  </si>
  <si>
    <t>Basis:</t>
  </si>
  <si>
    <t>(Grund)Ziffern:</t>
  </si>
  <si>
    <t>er-System</t>
  </si>
  <si>
    <t>1. Möglichkeit: Division mit Rest</t>
  </si>
  <si>
    <t>2. Möglichkeit: Rückgriff auf die höchste Potenz</t>
  </si>
  <si>
    <t>Kurzschreibweise</t>
  </si>
  <si>
    <t>Erläuterung</t>
  </si>
  <si>
    <t>:</t>
  </si>
  <si>
    <t>Rest</t>
  </si>
  <si>
    <t xml:space="preserve">Schriftliche Addition im </t>
  </si>
  <si>
    <t>Zahlenwert:</t>
  </si>
  <si>
    <t>Übertrag</t>
  </si>
  <si>
    <t>Liebe Teilnehmerinnen und Teilnehmer,</t>
  </si>
  <si>
    <t>Viel Erfolg</t>
  </si>
  <si>
    <t>Ralf Kühnke</t>
  </si>
  <si>
    <t>PS: Fehler bitte an admin@mathe.xyz melden.</t>
  </si>
  <si>
    <t>er</t>
  </si>
  <si>
    <t>Potenz</t>
  </si>
  <si>
    <t>Bündelung</t>
  </si>
  <si>
    <t xml:space="preserve">Schriftliche Subtraktion im </t>
  </si>
  <si>
    <t>-</t>
  </si>
  <si>
    <t xml:space="preserve">Zahlenwerte der </t>
  </si>
  <si>
    <t>Ziffern eingeben</t>
  </si>
  <si>
    <t>ggf. Entbündelung mit '</t>
  </si>
  <si>
    <t>Darstellung der einzelnen Bündel</t>
  </si>
  <si>
    <t>,</t>
  </si>
  <si>
    <t>Bitte beachten Sie die einzelnen Tabellenblätter (siehe unten).</t>
  </si>
  <si>
    <t>Ziffern</t>
  </si>
  <si>
    <t>A</t>
  </si>
  <si>
    <t>B</t>
  </si>
  <si>
    <t>C</t>
  </si>
  <si>
    <t>D</t>
  </si>
  <si>
    <t>E</t>
  </si>
  <si>
    <t>F</t>
  </si>
  <si>
    <t>Name</t>
  </si>
  <si>
    <t>Dualsystem</t>
  </si>
  <si>
    <t>Duodezimalsystem</t>
  </si>
  <si>
    <t xml:space="preserve">Quinärsystem </t>
  </si>
  <si>
    <t>Senärsystem</t>
  </si>
  <si>
    <t>Weitere Beispiele:</t>
  </si>
  <si>
    <t xml:space="preserve">Zählreihen in verschiedenen Stellenwertsystemen </t>
  </si>
  <si>
    <t>Stellenwertsysteme und Ziffern</t>
  </si>
  <si>
    <t>Zuerst werden die Tausender notiert, falls sie vorkommen, dann ggf. die Hunderter, dann ggf. die Zehner und zuletzt ggf. die Einer.</t>
  </si>
  <si>
    <t>Falls zu D noch Hunderter bzw. zu L noch Zehner bzw. zu V noch Einer hinzugezählt werden sollen, stehen diese rechts von D bzw. L bzw. V.</t>
  </si>
  <si>
    <t>Unter Beachtung der ersten drei Regeln müssen möglichst wenige Zeichen verwendet werden.</t>
  </si>
  <si>
    <t>Regel</t>
  </si>
  <si>
    <t>Ein Zeichen I, X oder C darf nur von dem jeweils Fünf- oder Zehnfachen abgezogen werden; man notiert das abzuziehende Zeichen dann unmittelbar links vor dem zu vermindernden Zeichen.</t>
  </si>
  <si>
    <t>≈</t>
  </si>
  <si>
    <t xml:space="preserve">Übungsvorschlag mit F9 generieren: </t>
  </si>
  <si>
    <t>Übungsvorschlag mit F9 generieren:</t>
  </si>
  <si>
    <t>???</t>
  </si>
  <si>
    <t>Berechnen Sie folgende Potenzen:</t>
  </si>
  <si>
    <t>mit</t>
  </si>
  <si>
    <t xml:space="preserve">Zahlenwerte der Ziffern </t>
  </si>
  <si>
    <t>eingeben</t>
  </si>
  <si>
    <t xml:space="preserve">Übungsvorschlag per F9 generieren: </t>
  </si>
  <si>
    <t>Übungen Zahlensysteme</t>
  </si>
  <si>
    <t>diese Excel-Datei</t>
  </si>
  <si>
    <t>behandelt Folgendes:</t>
  </si>
  <si>
    <t xml:space="preserve">Schriftliche Multiplikation im </t>
  </si>
  <si>
    <t xml:space="preserve">Schriftliche Division im </t>
  </si>
  <si>
    <t>- römisches Zahlensystem</t>
  </si>
  <si>
    <t>- Stellenwertsysteme</t>
  </si>
  <si>
    <t xml:space="preserve">   - Bündelungen</t>
  </si>
  <si>
    <t xml:space="preserve">   - Zählreihen</t>
  </si>
  <si>
    <t xml:space="preserve">   - Umwandlung einer Zahl von einem b-adischen System ins Dezimalsystem</t>
  </si>
  <si>
    <t xml:space="preserve">   - Umwandlung einer Zahl vom Dezimalsystem in ein b-adisches System</t>
  </si>
  <si>
    <t xml:space="preserve">   - schriftliche Addition im Dezimalsystem (und anderen b-adischen Systemen)</t>
  </si>
  <si>
    <t xml:space="preserve">   - schriftliche Subtraktion im Dezimalsystem (und anderen b-adischen Systemen)</t>
  </si>
  <si>
    <t xml:space="preserve">   - schriftliche Multiplikation im Dezimalsystem (und anderen b-adischen Systemen)</t>
  </si>
  <si>
    <t xml:space="preserve">   - schriftliche Division im Dezimalsystem (und anderen b-adischen Systemen)</t>
  </si>
  <si>
    <t>MMCCLXX</t>
  </si>
  <si>
    <r>
      <rPr>
        <b/>
        <i/>
        <sz val="12"/>
        <color theme="1"/>
        <rFont val="Calibri"/>
        <family val="2"/>
        <scheme val="minor"/>
      </rPr>
      <t>Additions</t>
    </r>
    <r>
      <rPr>
        <b/>
        <sz val="12"/>
        <color theme="1"/>
        <rFont val="Calibri"/>
        <family val="2"/>
        <scheme val="minor"/>
      </rPr>
      <t>system: Römisches Zahlensystem</t>
    </r>
  </si>
  <si>
    <t xml:space="preserve">Wenn Sie dieses Kästchen deaktivieren, </t>
  </si>
  <si>
    <t>wird der Rechenweg bzw. die Lösung angezeigt.</t>
  </si>
  <si>
    <t xml:space="preserve">Vorschlag zur Vorgehensweise: </t>
  </si>
  <si>
    <t xml:space="preserve">  1. Generieren Sie auf jedem Tabellenblatt per F9 eine Zufallsaufgabe.</t>
  </si>
  <si>
    <t xml:space="preserve">  2. Geben Sie die Daten aus der Zufallsaufgabe in die "Eingabe"-Bereiche der Excel-Datei.</t>
  </si>
  <si>
    <r>
      <t xml:space="preserve">  3. Datei speichern und Tabellenblätter (mit </t>
    </r>
    <r>
      <rPr>
        <i/>
        <sz val="12"/>
        <color theme="1"/>
        <rFont val="Calibri"/>
        <family val="2"/>
        <scheme val="minor"/>
      </rPr>
      <t>deaktivierten Lösungen</t>
    </r>
    <r>
      <rPr>
        <sz val="12"/>
        <color theme="1"/>
        <rFont val="Calibri"/>
        <family val="2"/>
        <scheme val="minor"/>
      </rPr>
      <t>) ausdrucken.</t>
    </r>
  </si>
  <si>
    <r>
      <t xml:space="preserve">  4. Aufgaben (</t>
    </r>
    <r>
      <rPr>
        <i/>
        <sz val="12"/>
        <color theme="1"/>
        <rFont val="Calibri"/>
        <family val="2"/>
        <scheme val="minor"/>
      </rPr>
      <t>ohne</t>
    </r>
    <r>
      <rPr>
        <sz val="12"/>
        <color theme="1"/>
        <rFont val="Calibri"/>
        <family val="2"/>
        <scheme val="minor"/>
      </rPr>
      <t>Taschenrechner) auf dem Ausdruck lösen und ggf. Lösungen einblenden.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</si>
</sst>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Calibri"/>
      <family val="2"/>
      <scheme val="minor"/>
    </font>
    <font>
      <b/>
      <sz val="12"/>
      <color theme="1"/>
      <name val="Calibri"/>
      <family val="2"/>
      <scheme val="minor"/>
    </font>
    <font>
      <b/>
      <sz val="12"/>
      <color theme="9" tint="-0.249977111117893"/>
      <name val="Calibri"/>
      <family val="2"/>
      <scheme val="minor"/>
    </font>
    <font>
      <sz val="12"/>
      <color theme="1"/>
      <name val="Calibri"/>
      <family val="2"/>
      <scheme val="minor"/>
    </font>
    <font>
      <sz val="12"/>
      <color theme="4"/>
      <name val="Calibri"/>
      <family val="2"/>
      <scheme val="minor"/>
    </font>
    <font>
      <b/>
      <sz val="12"/>
      <color theme="5" tint="-0.249977111117893"/>
      <name val="Calibri"/>
      <family val="2"/>
      <scheme val="minor"/>
    </font>
    <font>
      <sz val="12"/>
      <color theme="5" tint="-0.249977111117893"/>
      <name val="Calibri"/>
      <family val="2"/>
      <scheme val="minor"/>
    </font>
    <font>
      <sz val="8"/>
      <color theme="1"/>
      <name val="Calibri"/>
      <family val="2"/>
      <scheme val="minor"/>
    </font>
    <font>
      <sz val="8"/>
      <color theme="5" tint="-0.249977111117893"/>
      <name val="Calibri"/>
      <family val="2"/>
      <scheme val="minor"/>
    </font>
    <font>
      <b/>
      <sz val="12"/>
      <color theme="4"/>
      <name val="Calibri"/>
      <family val="2"/>
      <scheme val="minor"/>
    </font>
    <font>
      <sz val="12"/>
      <name val="Calibri"/>
      <family val="2"/>
      <scheme val="minor"/>
    </font>
    <font>
      <b/>
      <sz val="12"/>
      <color rgb="FFFF0000"/>
      <name val="Calibri"/>
      <family val="2"/>
      <scheme val="minor"/>
    </font>
    <font>
      <b/>
      <sz val="8"/>
      <color theme="9" tint="-0.249977111117893"/>
      <name val="Calibri"/>
      <family val="2"/>
      <scheme val="minor"/>
    </font>
    <font>
      <sz val="12"/>
      <color rgb="FFFF0000"/>
      <name val="Calibri"/>
      <family val="2"/>
      <scheme val="minor"/>
    </font>
    <font>
      <sz val="8"/>
      <color rgb="FFFF0000"/>
      <name val="Calibri"/>
      <family val="2"/>
      <scheme val="minor"/>
    </font>
    <font>
      <b/>
      <sz val="8"/>
      <color rgb="FFFF0000"/>
      <name val="Calibri"/>
      <family val="2"/>
      <scheme val="minor"/>
    </font>
    <font>
      <sz val="12"/>
      <color theme="0"/>
      <name val="Calibri"/>
      <family val="2"/>
      <scheme val="minor"/>
    </font>
    <font>
      <b/>
      <sz val="8"/>
      <color theme="5" tint="-0.249977111117893"/>
      <name val="Calibri"/>
      <family val="2"/>
      <scheme val="minor"/>
    </font>
    <font>
      <b/>
      <sz val="12"/>
      <name val="Calibri"/>
      <family val="2"/>
      <scheme val="minor"/>
    </font>
    <font>
      <u/>
      <sz val="11"/>
      <color theme="10"/>
      <name val="Calibri"/>
      <family val="2"/>
      <scheme val="minor"/>
    </font>
    <font>
      <u/>
      <sz val="12"/>
      <color theme="10"/>
      <name val="Calibri"/>
      <family val="2"/>
      <scheme val="minor"/>
    </font>
    <font>
      <sz val="12"/>
      <color theme="0" tint="-0.34998626667073579"/>
      <name val="Calibri"/>
      <family val="2"/>
      <scheme val="minor"/>
    </font>
    <font>
      <b/>
      <sz val="12"/>
      <color theme="0" tint="-0.34998626667073579"/>
      <name val="Calibri"/>
      <family val="2"/>
      <scheme val="minor"/>
    </font>
    <font>
      <sz val="8"/>
      <color rgb="FF000000"/>
      <name val="Segoe UI"/>
      <family val="2"/>
    </font>
    <font>
      <b/>
      <i/>
      <sz val="12"/>
      <color theme="1"/>
      <name val="Calibri"/>
      <family val="2"/>
      <scheme val="minor"/>
    </font>
    <font>
      <i/>
      <sz val="12"/>
      <color theme="1"/>
      <name val="Calibri"/>
      <family val="2"/>
      <scheme val="minor"/>
    </font>
  </fonts>
  <fills count="5">
    <fill>
      <patternFill patternType="none"/>
    </fill>
    <fill>
      <patternFill patternType="gray125"/>
    </fill>
    <fill>
      <patternFill patternType="solid">
        <fgColor theme="9" tint="0.79998168889431442"/>
        <bgColor indexed="64"/>
      </patternFill>
    </fill>
    <fill>
      <patternFill patternType="solid">
        <fgColor theme="8" tint="0.79998168889431442"/>
        <bgColor indexed="64"/>
      </patternFill>
    </fill>
    <fill>
      <patternFill patternType="solid">
        <fgColor theme="7" tint="0.79998168889431442"/>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double">
        <color indexed="64"/>
      </bottom>
      <diagonal/>
    </border>
    <border>
      <left/>
      <right style="thin">
        <color theme="0" tint="-0.34998626667073579"/>
      </right>
      <top/>
      <bottom/>
      <diagonal/>
    </border>
    <border>
      <left/>
      <right/>
      <top style="thin">
        <color theme="1"/>
      </top>
      <bottom/>
      <diagonal/>
    </border>
    <border>
      <left/>
      <right style="thin">
        <color theme="0" tint="-0.34998626667073579"/>
      </right>
      <top style="thin">
        <color theme="1"/>
      </top>
      <bottom/>
      <diagonal/>
    </border>
    <border>
      <left/>
      <right/>
      <top/>
      <bottom style="double">
        <color theme="1"/>
      </bottom>
      <diagonal/>
    </border>
    <border>
      <left/>
      <right style="thin">
        <color theme="0" tint="-0.34998626667073579"/>
      </right>
      <top/>
      <bottom style="double">
        <color theme="1"/>
      </bottom>
      <diagonal/>
    </border>
    <border>
      <left/>
      <right/>
      <top/>
      <bottom style="medium">
        <color indexed="64"/>
      </bottom>
      <diagonal/>
    </border>
    <border>
      <left/>
      <right/>
      <top style="medium">
        <color indexed="64"/>
      </top>
      <bottom/>
      <diagonal/>
    </border>
    <border>
      <left/>
      <right style="thin">
        <color theme="0" tint="-0.249977111117893"/>
      </right>
      <top style="medium">
        <color indexed="64"/>
      </top>
      <bottom/>
      <diagonal/>
    </border>
    <border>
      <left/>
      <right style="thin">
        <color theme="0" tint="-0.249977111117893"/>
      </right>
      <top/>
      <bottom/>
      <diagonal/>
    </border>
    <border>
      <left/>
      <right style="thin">
        <color theme="0" tint="-0.249977111117893"/>
      </right>
      <top/>
      <bottom style="medium">
        <color indexed="64"/>
      </bottom>
      <diagonal/>
    </border>
    <border>
      <left/>
      <right style="thin">
        <color theme="0" tint="-0.249977111117893"/>
      </right>
      <top/>
      <bottom style="double">
        <color indexed="64"/>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top/>
      <bottom style="thin">
        <color theme="0" tint="-0.249977111117893"/>
      </bottom>
      <diagonal/>
    </border>
    <border>
      <left/>
      <right style="thin">
        <color theme="0" tint="-0.249977111117893"/>
      </right>
      <top/>
      <bottom style="thin">
        <color theme="0" tint="-0.249977111117893"/>
      </bottom>
      <diagonal/>
    </border>
    <border>
      <left/>
      <right/>
      <top/>
      <bottom style="thin">
        <color theme="0" tint="-0.249977111117893"/>
      </bottom>
      <diagonal/>
    </border>
    <border>
      <left/>
      <right/>
      <top style="thin">
        <color theme="0" tint="-0.249977111117893"/>
      </top>
      <bottom style="thin">
        <color theme="0" tint="-0.249977111117893"/>
      </bottom>
      <diagonal/>
    </border>
  </borders>
  <cellStyleXfs count="2">
    <xf numFmtId="0" fontId="0" fillId="0" borderId="0"/>
    <xf numFmtId="0" fontId="19" fillId="0" borderId="0" applyNumberFormat="0" applyFill="0" applyBorder="0" applyAlignment="0" applyProtection="0"/>
  </cellStyleXfs>
  <cellXfs count="393">
    <xf numFmtId="0" fontId="0" fillId="0" borderId="0" xfId="0"/>
    <xf numFmtId="0" fontId="1" fillId="0" borderId="0" xfId="0" applyFont="1"/>
    <xf numFmtId="0" fontId="2" fillId="0" borderId="0" xfId="0" applyFont="1" applyAlignment="1"/>
    <xf numFmtId="0" fontId="1" fillId="0" borderId="0" xfId="0" applyFont="1" applyAlignment="1"/>
    <xf numFmtId="0" fontId="3" fillId="0" borderId="0" xfId="0" applyFont="1" applyAlignment="1">
      <alignment horizontal="center"/>
    </xf>
    <xf numFmtId="0" fontId="3" fillId="0" borderId="0" xfId="0" applyFont="1" applyAlignment="1">
      <alignment horizontal="left"/>
    </xf>
    <xf numFmtId="0" fontId="3" fillId="0" borderId="0" xfId="0" applyFont="1"/>
    <xf numFmtId="0" fontId="1" fillId="0" borderId="0" xfId="0" applyFont="1" applyAlignment="1">
      <alignment horizontal="right"/>
    </xf>
    <xf numFmtId="0" fontId="3" fillId="0" borderId="0" xfId="0" applyFont="1" applyAlignment="1">
      <alignment horizontal="right"/>
    </xf>
    <xf numFmtId="0" fontId="3" fillId="0" borderId="0" xfId="0" applyFont="1" applyAlignment="1"/>
    <xf numFmtId="0" fontId="4" fillId="0" borderId="0" xfId="0" applyFont="1" applyAlignment="1" applyProtection="1">
      <alignment horizontal="center"/>
    </xf>
    <xf numFmtId="0" fontId="6" fillId="0" borderId="0" xfId="0" applyFont="1"/>
    <xf numFmtId="3" fontId="3" fillId="0" borderId="2" xfId="0" applyNumberFormat="1" applyFont="1" applyBorder="1" applyAlignment="1">
      <alignment horizontal="center"/>
    </xf>
    <xf numFmtId="3" fontId="3" fillId="0" borderId="3" xfId="0" applyNumberFormat="1" applyFont="1" applyBorder="1" applyAlignment="1">
      <alignment horizontal="center"/>
    </xf>
    <xf numFmtId="3" fontId="3" fillId="0" borderId="4" xfId="0" applyNumberFormat="1" applyFont="1" applyBorder="1" applyAlignment="1">
      <alignment horizontal="center"/>
    </xf>
    <xf numFmtId="0" fontId="7" fillId="0" borderId="0" xfId="0" applyFont="1"/>
    <xf numFmtId="0" fontId="7" fillId="0" borderId="6" xfId="0" applyFont="1" applyBorder="1" applyAlignment="1">
      <alignment horizontal="center"/>
    </xf>
    <xf numFmtId="0" fontId="7" fillId="0" borderId="7" xfId="0" applyFont="1" applyBorder="1" applyAlignment="1">
      <alignment horizontal="left"/>
    </xf>
    <xf numFmtId="0" fontId="7" fillId="0" borderId="8" xfId="0" applyFont="1" applyBorder="1" applyAlignment="1">
      <alignment horizontal="left"/>
    </xf>
    <xf numFmtId="0" fontId="7" fillId="0" borderId="7" xfId="0" applyFont="1" applyBorder="1" applyAlignment="1">
      <alignment horizontal="center"/>
    </xf>
    <xf numFmtId="0" fontId="7" fillId="0" borderId="6" xfId="0" applyFont="1" applyBorder="1" applyAlignment="1">
      <alignment horizontal="left"/>
    </xf>
    <xf numFmtId="0" fontId="8" fillId="0" borderId="0" xfId="0" applyFont="1"/>
    <xf numFmtId="0" fontId="3" fillId="0" borderId="9" xfId="0" applyFont="1" applyBorder="1" applyAlignment="1">
      <alignment horizontal="center"/>
    </xf>
    <xf numFmtId="0" fontId="3" fillId="0" borderId="10" xfId="0" applyFont="1" applyBorder="1" applyAlignment="1">
      <alignment horizontal="left"/>
    </xf>
    <xf numFmtId="0" fontId="3" fillId="0" borderId="11" xfId="0" applyFont="1" applyBorder="1" applyAlignment="1">
      <alignment horizontal="left"/>
    </xf>
    <xf numFmtId="0" fontId="3" fillId="0" borderId="10" xfId="0" applyFont="1" applyBorder="1" applyAlignment="1">
      <alignment horizontal="center"/>
    </xf>
    <xf numFmtId="0" fontId="3" fillId="0" borderId="9" xfId="0" applyFont="1" applyBorder="1" applyAlignment="1">
      <alignment horizontal="left"/>
    </xf>
    <xf numFmtId="0" fontId="5" fillId="0" borderId="0" xfId="0" applyFont="1" applyAlignment="1">
      <alignment horizontal="left"/>
    </xf>
    <xf numFmtId="1" fontId="10" fillId="0" borderId="0" xfId="0" applyNumberFormat="1" applyFont="1" applyBorder="1" applyAlignment="1" applyProtection="1">
      <alignment horizontal="right"/>
    </xf>
    <xf numFmtId="0" fontId="3" fillId="0" borderId="0" xfId="0" applyFont="1" applyBorder="1" applyAlignment="1">
      <alignment horizontal="center"/>
    </xf>
    <xf numFmtId="0" fontId="7" fillId="0" borderId="0" xfId="0" applyFont="1" applyAlignment="1">
      <alignment horizontal="left"/>
    </xf>
    <xf numFmtId="0" fontId="12" fillId="0" borderId="0" xfId="0" applyFont="1" applyAlignment="1">
      <alignment horizontal="left"/>
    </xf>
    <xf numFmtId="0" fontId="3" fillId="0" borderId="0" xfId="0" applyFont="1" applyBorder="1" applyAlignment="1">
      <alignment horizontal="right"/>
    </xf>
    <xf numFmtId="0" fontId="9" fillId="0" borderId="0" xfId="0" applyFont="1" applyAlignment="1">
      <alignment horizontal="center"/>
    </xf>
    <xf numFmtId="3" fontId="3" fillId="0" borderId="0" xfId="0" applyNumberFormat="1" applyFont="1" applyAlignment="1"/>
    <xf numFmtId="0" fontId="15" fillId="0" borderId="0" xfId="0" applyFont="1" applyAlignment="1">
      <alignment horizontal="left"/>
    </xf>
    <xf numFmtId="0" fontId="6" fillId="0" borderId="0" xfId="0" applyFont="1" applyAlignment="1">
      <alignment horizontal="left"/>
    </xf>
    <xf numFmtId="0" fontId="6" fillId="0" borderId="0" xfId="0" applyFont="1" applyAlignment="1">
      <alignment horizontal="center"/>
    </xf>
    <xf numFmtId="0" fontId="6" fillId="0" borderId="0" xfId="0" applyFont="1" applyAlignment="1">
      <alignment horizontal="right"/>
    </xf>
    <xf numFmtId="0" fontId="16" fillId="0" borderId="0" xfId="0" applyFont="1" applyAlignment="1">
      <alignment horizontal="center"/>
    </xf>
    <xf numFmtId="0" fontId="16" fillId="0" borderId="0" xfId="0" applyFont="1" applyAlignment="1">
      <alignment horizontal="left"/>
    </xf>
    <xf numFmtId="0" fontId="16" fillId="0" borderId="0" xfId="0" applyFont="1"/>
    <xf numFmtId="0" fontId="2" fillId="0" borderId="0" xfId="0" applyFont="1" applyAlignment="1" applyProtection="1">
      <alignment horizontal="right"/>
    </xf>
    <xf numFmtId="0" fontId="2" fillId="0" borderId="0" xfId="0" applyFont="1" applyAlignment="1" applyProtection="1">
      <alignment horizontal="left"/>
    </xf>
    <xf numFmtId="0" fontId="1" fillId="0" borderId="0" xfId="0" applyFont="1" applyAlignment="1">
      <alignment horizontal="center"/>
    </xf>
    <xf numFmtId="0" fontId="11" fillId="0" borderId="0" xfId="0" applyFont="1"/>
    <xf numFmtId="0" fontId="8" fillId="0" borderId="0" xfId="0" applyFont="1" applyAlignment="1">
      <alignment vertical="top"/>
    </xf>
    <xf numFmtId="0" fontId="15" fillId="0" borderId="0" xfId="0" applyFont="1" applyAlignment="1">
      <alignment horizontal="left" vertical="top"/>
    </xf>
    <xf numFmtId="0" fontId="3" fillId="0" borderId="0" xfId="0" applyFont="1" applyBorder="1"/>
    <xf numFmtId="0" fontId="7" fillId="0" borderId="0" xfId="0" applyFont="1" applyBorder="1" applyAlignment="1">
      <alignment horizontal="left"/>
    </xf>
    <xf numFmtId="0" fontId="3" fillId="0" borderId="10" xfId="0" applyFont="1" applyBorder="1"/>
    <xf numFmtId="0" fontId="7" fillId="0" borderId="10" xfId="0" applyFont="1" applyBorder="1" applyAlignment="1">
      <alignment horizontal="left"/>
    </xf>
    <xf numFmtId="0" fontId="7" fillId="0" borderId="0" xfId="0" applyFont="1" applyBorder="1" applyAlignment="1">
      <alignment horizontal="right"/>
    </xf>
    <xf numFmtId="0" fontId="10" fillId="0" borderId="0" xfId="0" applyFont="1"/>
    <xf numFmtId="0" fontId="3" fillId="0" borderId="11" xfId="0" applyFont="1" applyBorder="1"/>
    <xf numFmtId="0" fontId="2" fillId="0" borderId="10" xfId="0" applyFont="1" applyBorder="1"/>
    <xf numFmtId="3" fontId="11" fillId="0" borderId="2" xfId="0" applyNumberFormat="1" applyFont="1" applyBorder="1"/>
    <xf numFmtId="0" fontId="9" fillId="0" borderId="0" xfId="0" applyFont="1"/>
    <xf numFmtId="3" fontId="11" fillId="0" borderId="0" xfId="0" applyNumberFormat="1" applyFont="1"/>
    <xf numFmtId="0" fontId="10" fillId="0" borderId="0" xfId="0" applyFont="1" applyAlignment="1">
      <alignment horizontal="center"/>
    </xf>
    <xf numFmtId="0" fontId="2" fillId="0" borderId="0" xfId="0" applyFont="1" applyAlignment="1">
      <alignment horizontal="center"/>
    </xf>
    <xf numFmtId="3" fontId="10" fillId="0" borderId="0" xfId="0" applyNumberFormat="1" applyFont="1"/>
    <xf numFmtId="3" fontId="3" fillId="0" borderId="2" xfId="0" applyNumberFormat="1" applyFont="1" applyBorder="1"/>
    <xf numFmtId="3" fontId="11" fillId="0" borderId="0" xfId="0" applyNumberFormat="1" applyFont="1" applyAlignment="1">
      <alignment horizontal="right"/>
    </xf>
    <xf numFmtId="0" fontId="2" fillId="0" borderId="0" xfId="0" applyFont="1"/>
    <xf numFmtId="3" fontId="3" fillId="0" borderId="0" xfId="0" applyNumberFormat="1" applyFont="1"/>
    <xf numFmtId="0" fontId="12" fillId="0" borderId="0" xfId="0" applyFont="1" applyAlignment="1">
      <alignment horizontal="left" vertical="top"/>
    </xf>
    <xf numFmtId="0" fontId="17" fillId="0" borderId="0" xfId="0" applyFont="1" applyAlignment="1">
      <alignment horizontal="left" vertical="top"/>
    </xf>
    <xf numFmtId="0" fontId="17" fillId="0" borderId="10" xfId="0" applyFont="1" applyBorder="1" applyAlignment="1">
      <alignment horizontal="left" vertical="top"/>
    </xf>
    <xf numFmtId="0" fontId="7" fillId="0" borderId="10" xfId="0" applyFont="1" applyBorder="1" applyAlignment="1">
      <alignment horizontal="right" vertical="top"/>
    </xf>
    <xf numFmtId="0" fontId="15" fillId="0" borderId="12" xfId="0" applyFont="1" applyBorder="1" applyAlignment="1">
      <alignment horizontal="left" vertical="top"/>
    </xf>
    <xf numFmtId="0" fontId="3" fillId="0" borderId="0" xfId="0" applyFont="1" applyAlignment="1">
      <alignment horizontal="center"/>
    </xf>
    <xf numFmtId="0" fontId="3" fillId="0" borderId="0" xfId="0" applyFont="1" applyAlignment="1">
      <alignment horizontal="right" vertical="top"/>
    </xf>
    <xf numFmtId="3" fontId="3" fillId="0" borderId="3" xfId="0" applyNumberFormat="1" applyFont="1" applyBorder="1"/>
    <xf numFmtId="0" fontId="3" fillId="0" borderId="3" xfId="0" applyFont="1" applyBorder="1"/>
    <xf numFmtId="0" fontId="3" fillId="0" borderId="4" xfId="0" applyFont="1" applyBorder="1"/>
    <xf numFmtId="0" fontId="3" fillId="0" borderId="9" xfId="0" applyFont="1" applyBorder="1" applyAlignment="1">
      <alignment horizontal="left" vertical="top"/>
    </xf>
    <xf numFmtId="0" fontId="3" fillId="0" borderId="10" xfId="0" applyFont="1" applyBorder="1" applyAlignment="1">
      <alignment horizontal="right" vertical="top"/>
    </xf>
    <xf numFmtId="0" fontId="2" fillId="0" borderId="0" xfId="0" applyFont="1" applyProtection="1">
      <protection locked="0"/>
    </xf>
    <xf numFmtId="0" fontId="2" fillId="0" borderId="9" xfId="0" applyFont="1" applyBorder="1" applyAlignment="1">
      <alignment horizontal="right" vertical="top"/>
    </xf>
    <xf numFmtId="0" fontId="12" fillId="0" borderId="10" xfId="0" applyFont="1" applyBorder="1" applyAlignment="1">
      <alignment horizontal="left" vertical="top"/>
    </xf>
    <xf numFmtId="0" fontId="12" fillId="0" borderId="0" xfId="0" applyFont="1" applyAlignment="1" applyProtection="1">
      <alignment horizontal="right" vertical="center"/>
    </xf>
    <xf numFmtId="0" fontId="12" fillId="0" borderId="0" xfId="0" applyFont="1" applyAlignment="1" applyProtection="1">
      <alignment horizontal="left" vertical="center"/>
    </xf>
    <xf numFmtId="0" fontId="12" fillId="0" borderId="0" xfId="0" applyFont="1" applyAlignment="1" applyProtection="1">
      <alignment horizontal="left" vertical="top"/>
    </xf>
    <xf numFmtId="0" fontId="12" fillId="0" borderId="10" xfId="0" applyFont="1" applyBorder="1" applyAlignment="1" applyProtection="1">
      <alignment horizontal="left" vertical="top"/>
    </xf>
    <xf numFmtId="0" fontId="15" fillId="0" borderId="12" xfId="0" applyFont="1" applyBorder="1" applyAlignment="1" applyProtection="1">
      <alignment horizontal="left" vertical="top"/>
    </xf>
    <xf numFmtId="0" fontId="12" fillId="0" borderId="0" xfId="0" applyFont="1" applyBorder="1" applyAlignment="1" applyProtection="1">
      <alignment horizontal="right" vertical="center"/>
    </xf>
    <xf numFmtId="0" fontId="12" fillId="0" borderId="0" xfId="0" applyFont="1" applyBorder="1" applyAlignment="1" applyProtection="1">
      <alignment horizontal="left" vertical="center"/>
    </xf>
    <xf numFmtId="0" fontId="15" fillId="0" borderId="16" xfId="0" applyFont="1" applyBorder="1" applyAlignment="1" applyProtection="1">
      <alignment horizontal="right" vertical="center"/>
    </xf>
    <xf numFmtId="0" fontId="15" fillId="0" borderId="16" xfId="0" applyFont="1" applyBorder="1" applyAlignment="1" applyProtection="1">
      <alignment horizontal="left" vertical="center"/>
    </xf>
    <xf numFmtId="0" fontId="1" fillId="0" borderId="0" xfId="0" applyFont="1" applyProtection="1"/>
    <xf numFmtId="0" fontId="3" fillId="0" borderId="0" xfId="0" applyFont="1" applyProtection="1"/>
    <xf numFmtId="0" fontId="18" fillId="0" borderId="0" xfId="0" applyFont="1" applyProtection="1"/>
    <xf numFmtId="0" fontId="3" fillId="0" borderId="0" xfId="0" applyFont="1" applyAlignment="1" applyProtection="1">
      <alignment horizontal="center"/>
    </xf>
    <xf numFmtId="0" fontId="3" fillId="0" borderId="0" xfId="0" applyFont="1" applyAlignment="1" applyProtection="1">
      <alignment horizontal="left"/>
    </xf>
    <xf numFmtId="0" fontId="3" fillId="0" borderId="0" xfId="0" applyFont="1" applyAlignment="1" applyProtection="1">
      <alignment horizontal="right"/>
    </xf>
    <xf numFmtId="0" fontId="5" fillId="0" borderId="0" xfId="0" applyFont="1" applyAlignment="1" applyProtection="1">
      <alignment vertical="center"/>
    </xf>
    <xf numFmtId="0" fontId="9" fillId="0" borderId="18" xfId="0" applyFont="1" applyBorder="1" applyProtection="1"/>
    <xf numFmtId="0" fontId="12" fillId="0" borderId="18" xfId="0" applyFont="1" applyBorder="1" applyAlignment="1" applyProtection="1">
      <alignment horizontal="left" vertical="top"/>
    </xf>
    <xf numFmtId="0" fontId="3" fillId="0" borderId="18" xfId="0" applyFont="1" applyBorder="1" applyAlignment="1" applyProtection="1">
      <alignment horizontal="center" wrapText="1"/>
    </xf>
    <xf numFmtId="0" fontId="7" fillId="0" borderId="0" xfId="0" applyFont="1" applyBorder="1" applyAlignment="1" applyProtection="1">
      <alignment horizontal="left"/>
    </xf>
    <xf numFmtId="0" fontId="3" fillId="0" borderId="0" xfId="0" applyFont="1" applyBorder="1" applyProtection="1"/>
    <xf numFmtId="0" fontId="3" fillId="0" borderId="18" xfId="0" applyFont="1" applyBorder="1" applyProtection="1"/>
    <xf numFmtId="0" fontId="3" fillId="0" borderId="19" xfId="0" applyFont="1" applyBorder="1" applyProtection="1"/>
    <xf numFmtId="0" fontId="9" fillId="0" borderId="19" xfId="0" applyFont="1" applyBorder="1" applyProtection="1"/>
    <xf numFmtId="0" fontId="3" fillId="0" borderId="12" xfId="0" applyFont="1" applyBorder="1" applyProtection="1"/>
    <xf numFmtId="0" fontId="12" fillId="0" borderId="12" xfId="0" applyFont="1" applyBorder="1" applyAlignment="1" applyProtection="1">
      <alignment horizontal="left" vertical="top"/>
    </xf>
    <xf numFmtId="0" fontId="9" fillId="0" borderId="0" xfId="0" applyFont="1" applyBorder="1" applyProtection="1"/>
    <xf numFmtId="0" fontId="12" fillId="0" borderId="0" xfId="0" applyFont="1" applyBorder="1" applyAlignment="1" applyProtection="1">
      <alignment horizontal="left" vertical="top"/>
    </xf>
    <xf numFmtId="0" fontId="5" fillId="0" borderId="0" xfId="0" applyFont="1" applyBorder="1" applyAlignment="1" applyProtection="1">
      <alignment horizontal="right" vertical="center"/>
    </xf>
    <xf numFmtId="0" fontId="3" fillId="0" borderId="0" xfId="0" applyFont="1" applyBorder="1" applyAlignment="1" applyProtection="1">
      <alignment horizontal="right"/>
    </xf>
    <xf numFmtId="0" fontId="3" fillId="0" borderId="0" xfId="0" applyFont="1" applyBorder="1" applyAlignment="1" applyProtection="1">
      <alignment horizontal="center" vertical="center"/>
    </xf>
    <xf numFmtId="0" fontId="3" fillId="0" borderId="0" xfId="0" applyFont="1" applyBorder="1" applyAlignment="1" applyProtection="1">
      <alignment horizontal="center"/>
    </xf>
    <xf numFmtId="0" fontId="7" fillId="0" borderId="0" xfId="0" applyFont="1" applyBorder="1" applyAlignment="1" applyProtection="1">
      <alignment horizontal="center"/>
    </xf>
    <xf numFmtId="0" fontId="7" fillId="0" borderId="0" xfId="0" applyFont="1" applyBorder="1" applyAlignment="1" applyProtection="1">
      <alignment horizontal="center" vertical="top"/>
    </xf>
    <xf numFmtId="0" fontId="7" fillId="0" borderId="5" xfId="0" applyFont="1" applyBorder="1" applyAlignment="1">
      <alignment horizontal="left"/>
    </xf>
    <xf numFmtId="0" fontId="5" fillId="0" borderId="0" xfId="0" applyFont="1" applyAlignment="1"/>
    <xf numFmtId="0" fontId="3" fillId="0" borderId="0" xfId="0" applyFont="1" applyAlignment="1">
      <alignment horizontal="right"/>
    </xf>
    <xf numFmtId="0" fontId="3" fillId="0" borderId="0" xfId="0" applyFont="1" applyAlignment="1">
      <alignment horizontal="center"/>
    </xf>
    <xf numFmtId="0" fontId="3" fillId="0" borderId="0" xfId="0" applyFont="1" applyBorder="1" applyAlignment="1">
      <alignment horizontal="right"/>
    </xf>
    <xf numFmtId="0" fontId="3" fillId="0" borderId="0" xfId="0" applyFont="1" applyAlignment="1">
      <alignment horizontal="right"/>
    </xf>
    <xf numFmtId="0" fontId="9" fillId="0" borderId="0" xfId="0" applyFont="1" applyBorder="1" applyAlignment="1" applyProtection="1">
      <alignment horizontal="center" vertical="center"/>
    </xf>
    <xf numFmtId="0" fontId="3" fillId="0" borderId="0" xfId="0" applyFont="1" applyBorder="1" applyAlignment="1">
      <alignment horizontal="right" vertical="top"/>
    </xf>
    <xf numFmtId="0" fontId="2" fillId="0" borderId="0" xfId="0" applyFont="1" applyBorder="1" applyAlignment="1">
      <alignment horizontal="right" vertical="top"/>
    </xf>
    <xf numFmtId="0" fontId="3" fillId="0" borderId="0" xfId="0" applyFont="1" applyAlignment="1">
      <alignment horizontal="right"/>
    </xf>
    <xf numFmtId="0" fontId="3" fillId="0" borderId="0" xfId="0" applyFont="1" applyAlignment="1">
      <alignment horizontal="center"/>
    </xf>
    <xf numFmtId="0" fontId="5" fillId="0" borderId="0" xfId="0" applyFont="1" applyAlignment="1">
      <alignment horizontal="right" vertical="center"/>
    </xf>
    <xf numFmtId="0" fontId="3" fillId="0" borderId="0" xfId="0" applyFont="1" applyFill="1" applyAlignment="1"/>
    <xf numFmtId="0" fontId="3" fillId="0" borderId="0" xfId="0" applyFont="1" applyFill="1" applyAlignment="1">
      <alignment horizontal="left"/>
    </xf>
    <xf numFmtId="0" fontId="5" fillId="0" borderId="0" xfId="0" applyFont="1"/>
    <xf numFmtId="0" fontId="21" fillId="0" borderId="0" xfId="0" applyFont="1"/>
    <xf numFmtId="0" fontId="21" fillId="0" borderId="0" xfId="0" applyFont="1" applyProtection="1"/>
    <xf numFmtId="0" fontId="21" fillId="0" borderId="0" xfId="0" applyFont="1" applyAlignment="1">
      <alignment horizontal="right"/>
    </xf>
    <xf numFmtId="0" fontId="3" fillId="0" borderId="13" xfId="0" applyFont="1" applyBorder="1" applyProtection="1"/>
    <xf numFmtId="0" fontId="9" fillId="0" borderId="0" xfId="0" applyFont="1" applyAlignment="1" applyProtection="1">
      <alignment horizontal="right" vertical="center"/>
    </xf>
    <xf numFmtId="0" fontId="9" fillId="0" borderId="13" xfId="0" applyFont="1" applyBorder="1" applyAlignment="1" applyProtection="1">
      <alignment horizontal="right" vertical="center"/>
    </xf>
    <xf numFmtId="0" fontId="9" fillId="0" borderId="0" xfId="0" applyFont="1" applyAlignment="1" applyProtection="1">
      <alignment horizontal="left" vertical="center"/>
    </xf>
    <xf numFmtId="0" fontId="2" fillId="0" borderId="13" xfId="0" applyFont="1" applyBorder="1" applyAlignment="1" applyProtection="1">
      <alignment horizontal="left" vertical="center"/>
    </xf>
    <xf numFmtId="0" fontId="9" fillId="0" borderId="0" xfId="0" applyFont="1" applyBorder="1" applyAlignment="1" applyProtection="1">
      <alignment horizontal="right" vertical="center"/>
    </xf>
    <xf numFmtId="0" fontId="9" fillId="0" borderId="10" xfId="0" applyFont="1" applyBorder="1" applyAlignment="1" applyProtection="1">
      <alignment horizontal="center" vertical="center"/>
    </xf>
    <xf numFmtId="0" fontId="21" fillId="0" borderId="7" xfId="0" applyFont="1" applyBorder="1"/>
    <xf numFmtId="0" fontId="22" fillId="0" borderId="7" xfId="0" applyFont="1" applyBorder="1" applyAlignment="1" applyProtection="1">
      <alignment horizontal="center" vertical="center"/>
    </xf>
    <xf numFmtId="0" fontId="21" fillId="0" borderId="7" xfId="0" applyFont="1" applyBorder="1" applyProtection="1"/>
    <xf numFmtId="0" fontId="22" fillId="0" borderId="0" xfId="0" applyFont="1" applyBorder="1" applyAlignment="1" applyProtection="1">
      <alignment horizontal="center" vertical="center"/>
    </xf>
    <xf numFmtId="0" fontId="22" fillId="0" borderId="0" xfId="0" applyFont="1" applyBorder="1" applyAlignment="1" applyProtection="1">
      <alignment horizontal="right" vertical="center"/>
    </xf>
    <xf numFmtId="0" fontId="21" fillId="0" borderId="0" xfId="0" applyFont="1" applyBorder="1" applyProtection="1"/>
    <xf numFmtId="0" fontId="22" fillId="0" borderId="12" xfId="0" applyFont="1" applyBorder="1" applyAlignment="1">
      <alignment horizontal="left" vertical="top"/>
    </xf>
    <xf numFmtId="0" fontId="22" fillId="0" borderId="12" xfId="0" applyFont="1" applyBorder="1" applyAlignment="1" applyProtection="1">
      <alignment horizontal="center" vertical="center"/>
    </xf>
    <xf numFmtId="0" fontId="22" fillId="0" borderId="12" xfId="0" applyFont="1" applyBorder="1" applyAlignment="1" applyProtection="1">
      <alignment horizontal="left" vertical="top"/>
    </xf>
    <xf numFmtId="0" fontId="22" fillId="0" borderId="0" xfId="0" applyFont="1" applyBorder="1" applyAlignment="1" applyProtection="1">
      <alignment horizontal="left" vertical="center"/>
    </xf>
    <xf numFmtId="0" fontId="13" fillId="0" borderId="0" xfId="0" applyFont="1"/>
    <xf numFmtId="0" fontId="11" fillId="0" borderId="7" xfId="0" applyFont="1" applyBorder="1" applyAlignment="1" applyProtection="1">
      <alignment horizontal="center" vertical="center"/>
    </xf>
    <xf numFmtId="0" fontId="13" fillId="0" borderId="0" xfId="0" applyFont="1" applyProtection="1"/>
    <xf numFmtId="0" fontId="11" fillId="0" borderId="14" xfId="0" applyFont="1" applyBorder="1" applyAlignment="1" applyProtection="1">
      <alignment horizontal="center" vertical="center"/>
    </xf>
    <xf numFmtId="0" fontId="11" fillId="0" borderId="15" xfId="0" applyFont="1" applyBorder="1" applyAlignment="1" applyProtection="1">
      <alignment horizontal="center" vertical="center"/>
    </xf>
    <xf numFmtId="0" fontId="11" fillId="0" borderId="14" xfId="0" applyFont="1" applyBorder="1" applyAlignment="1" applyProtection="1">
      <alignment horizontal="right" vertical="center"/>
    </xf>
    <xf numFmtId="0" fontId="13" fillId="0" borderId="14" xfId="0" applyFont="1" applyBorder="1" applyProtection="1"/>
    <xf numFmtId="0" fontId="3" fillId="0" borderId="14" xfId="0" applyFont="1" applyBorder="1" applyProtection="1"/>
    <xf numFmtId="0" fontId="11" fillId="0" borderId="12" xfId="0" applyFont="1" applyBorder="1" applyAlignment="1" applyProtection="1">
      <alignment horizontal="center" vertical="center"/>
    </xf>
    <xf numFmtId="0" fontId="11" fillId="0" borderId="16" xfId="0" applyFont="1" applyBorder="1" applyAlignment="1" applyProtection="1">
      <alignment horizontal="right" vertical="center"/>
    </xf>
    <xf numFmtId="0" fontId="11" fillId="0" borderId="17" xfId="0" applyFont="1" applyBorder="1" applyAlignment="1" applyProtection="1">
      <alignment horizontal="left" vertical="center"/>
    </xf>
    <xf numFmtId="0" fontId="11" fillId="0" borderId="16" xfId="0" applyFont="1" applyBorder="1" applyAlignment="1" applyProtection="1">
      <alignment horizontal="center" vertical="center"/>
    </xf>
    <xf numFmtId="0" fontId="11" fillId="0" borderId="17" xfId="0" applyFont="1" applyBorder="1" applyAlignment="1" applyProtection="1">
      <alignment horizontal="center" vertical="center"/>
    </xf>
    <xf numFmtId="0" fontId="16" fillId="0" borderId="0" xfId="0" applyFont="1" applyAlignment="1">
      <alignment horizontal="center"/>
    </xf>
    <xf numFmtId="0" fontId="6" fillId="0" borderId="0" xfId="0" applyFont="1" applyBorder="1" applyAlignment="1">
      <alignment horizontal="center" vertical="center"/>
    </xf>
    <xf numFmtId="0" fontId="6" fillId="0" borderId="0" xfId="0" applyFont="1" applyBorder="1"/>
    <xf numFmtId="0" fontId="3" fillId="0" borderId="1" xfId="0" applyFont="1" applyBorder="1" applyAlignment="1">
      <alignment horizontal="center"/>
    </xf>
    <xf numFmtId="0" fontId="3" fillId="0" borderId="0" xfId="0" applyFont="1" applyAlignment="1">
      <alignment horizontal="left" vertical="top" wrapText="1"/>
    </xf>
    <xf numFmtId="0" fontId="3" fillId="0" borderId="0" xfId="0" applyFont="1" applyAlignment="1">
      <alignment horizontal="right" vertical="top" wrapText="1"/>
    </xf>
    <xf numFmtId="0" fontId="3" fillId="0" borderId="0" xfId="0" applyFont="1" applyAlignment="1" applyProtection="1">
      <alignment horizontal="right"/>
      <protection locked="0"/>
    </xf>
    <xf numFmtId="0" fontId="3" fillId="0" borderId="1" xfId="0" applyFont="1" applyBorder="1"/>
    <xf numFmtId="0" fontId="3" fillId="0" borderId="1" xfId="0" applyFont="1" applyBorder="1" applyAlignment="1">
      <alignment horizontal="right"/>
    </xf>
    <xf numFmtId="0" fontId="3" fillId="2" borderId="1" xfId="0" applyFont="1" applyFill="1" applyBorder="1"/>
    <xf numFmtId="0" fontId="3" fillId="2" borderId="1" xfId="0" applyFont="1" applyFill="1" applyBorder="1" applyAlignment="1">
      <alignment horizontal="right"/>
    </xf>
    <xf numFmtId="0" fontId="3" fillId="3" borderId="1" xfId="0" applyFont="1" applyFill="1" applyBorder="1"/>
    <xf numFmtId="0" fontId="3" fillId="3" borderId="1" xfId="0" applyFont="1" applyFill="1" applyBorder="1" applyAlignment="1">
      <alignment horizontal="right"/>
    </xf>
    <xf numFmtId="0" fontId="3" fillId="4" borderId="1" xfId="0" applyFont="1" applyFill="1" applyBorder="1"/>
    <xf numFmtId="0" fontId="3" fillId="4" borderId="1" xfId="0" applyFont="1" applyFill="1" applyBorder="1" applyAlignment="1">
      <alignment horizontal="right"/>
    </xf>
    <xf numFmtId="0" fontId="3" fillId="0" borderId="0" xfId="0" applyFont="1" applyBorder="1" applyAlignment="1">
      <alignment horizontal="left"/>
    </xf>
    <xf numFmtId="3" fontId="3" fillId="0" borderId="6" xfId="0" applyNumberFormat="1" applyFont="1" applyBorder="1" applyAlignment="1">
      <alignment horizontal="center"/>
    </xf>
    <xf numFmtId="3" fontId="3" fillId="0" borderId="9" xfId="0" applyNumberFormat="1" applyFont="1" applyBorder="1" applyAlignment="1">
      <alignment horizontal="center"/>
    </xf>
    <xf numFmtId="0" fontId="3" fillId="0" borderId="0" xfId="0" applyFont="1" applyBorder="1" applyAlignment="1" applyProtection="1">
      <alignment horizontal="center"/>
    </xf>
    <xf numFmtId="0" fontId="3" fillId="0" borderId="0" xfId="0" applyFont="1" applyBorder="1" applyAlignment="1" applyProtection="1">
      <alignment horizontal="center" vertical="center"/>
    </xf>
    <xf numFmtId="0" fontId="21" fillId="0" borderId="0" xfId="0" applyFont="1" applyAlignment="1">
      <alignment horizontal="center"/>
    </xf>
    <xf numFmtId="0" fontId="6" fillId="0" borderId="0" xfId="0" applyFont="1" applyAlignment="1">
      <alignment horizontal="center"/>
    </xf>
    <xf numFmtId="0" fontId="3" fillId="0" borderId="0" xfId="0" applyFont="1" applyAlignment="1">
      <alignment horizontal="right"/>
    </xf>
    <xf numFmtId="0" fontId="3" fillId="0" borderId="0" xfId="0" applyFont="1" applyAlignment="1">
      <alignment horizontal="center"/>
    </xf>
    <xf numFmtId="0" fontId="1" fillId="0" borderId="0" xfId="0" applyFont="1" applyBorder="1" applyProtection="1"/>
    <xf numFmtId="0" fontId="18" fillId="0" borderId="0" xfId="0" applyFont="1" applyBorder="1" applyProtection="1"/>
    <xf numFmtId="0" fontId="3" fillId="0" borderId="0" xfId="0" applyFont="1" applyBorder="1" applyAlignment="1" applyProtection="1">
      <alignment horizontal="left"/>
    </xf>
    <xf numFmtId="0" fontId="2" fillId="0" borderId="0" xfId="0" applyFont="1" applyBorder="1" applyProtection="1">
      <protection locked="0"/>
    </xf>
    <xf numFmtId="0" fontId="2" fillId="0" borderId="0" xfId="0" applyFont="1" applyBorder="1" applyProtection="1"/>
    <xf numFmtId="0" fontId="5" fillId="0" borderId="0" xfId="0" applyFont="1" applyBorder="1" applyAlignment="1" applyProtection="1">
      <alignment vertical="center"/>
    </xf>
    <xf numFmtId="0" fontId="3" fillId="0" borderId="10" xfId="0" applyFont="1" applyBorder="1" applyProtection="1"/>
    <xf numFmtId="0" fontId="3" fillId="0" borderId="10" xfId="0" applyFont="1" applyBorder="1" applyAlignment="1" applyProtection="1">
      <alignment horizontal="left"/>
    </xf>
    <xf numFmtId="0" fontId="5" fillId="0" borderId="20" xfId="0" applyFont="1" applyBorder="1" applyAlignment="1" applyProtection="1">
      <alignment vertical="center"/>
    </xf>
    <xf numFmtId="0" fontId="3" fillId="0" borderId="21" xfId="0" applyFont="1" applyBorder="1" applyProtection="1"/>
    <xf numFmtId="0" fontId="3" fillId="0" borderId="22" xfId="0" applyFont="1" applyBorder="1" applyProtection="1"/>
    <xf numFmtId="0" fontId="3" fillId="0" borderId="20" xfId="0" applyFont="1" applyBorder="1" applyProtection="1"/>
    <xf numFmtId="0" fontId="3" fillId="0" borderId="23" xfId="0" applyFont="1" applyBorder="1" applyProtection="1"/>
    <xf numFmtId="0" fontId="7" fillId="0" borderId="22" xfId="0" applyFont="1" applyBorder="1" applyAlignment="1" applyProtection="1">
      <alignment horizontal="left"/>
    </xf>
    <xf numFmtId="0" fontId="5" fillId="0" borderId="20" xfId="0" applyFont="1" applyBorder="1" applyAlignment="1" applyProtection="1">
      <alignment horizontal="right" vertical="center"/>
    </xf>
    <xf numFmtId="0" fontId="9" fillId="0" borderId="20" xfId="0" applyFont="1" applyBorder="1" applyProtection="1"/>
    <xf numFmtId="0" fontId="7" fillId="0" borderId="24" xfId="0" applyFont="1" applyBorder="1" applyAlignment="1" applyProtection="1">
      <alignment horizontal="left"/>
    </xf>
    <xf numFmtId="0" fontId="3" fillId="0" borderId="25" xfId="0" applyFont="1" applyBorder="1" applyAlignment="1" applyProtection="1">
      <alignment horizontal="left"/>
    </xf>
    <xf numFmtId="0" fontId="7" fillId="0" borderId="26" xfId="0" applyFont="1" applyBorder="1" applyAlignment="1" applyProtection="1">
      <alignment horizontal="left"/>
    </xf>
    <xf numFmtId="0" fontId="3" fillId="0" borderId="27" xfId="0" applyFont="1" applyBorder="1" applyAlignment="1" applyProtection="1">
      <alignment horizontal="left"/>
    </xf>
    <xf numFmtId="0" fontId="7" fillId="0" borderId="28" xfId="0" applyFont="1" applyBorder="1" applyAlignment="1" applyProtection="1">
      <alignment horizontal="left"/>
    </xf>
    <xf numFmtId="0" fontId="7" fillId="0" borderId="29" xfId="0" applyFont="1" applyBorder="1" applyAlignment="1" applyProtection="1">
      <alignment horizontal="left"/>
    </xf>
    <xf numFmtId="0" fontId="3" fillId="0" borderId="11" xfId="0" applyFont="1" applyBorder="1" applyAlignment="1" applyProtection="1">
      <alignment horizontal="center" wrapText="1"/>
    </xf>
    <xf numFmtId="0" fontId="3" fillId="0" borderId="2" xfId="0" applyFont="1" applyBorder="1" applyAlignment="1" applyProtection="1">
      <alignment horizontal="center"/>
    </xf>
    <xf numFmtId="0" fontId="3" fillId="0" borderId="24" xfId="0" applyFont="1" applyBorder="1" applyAlignment="1" applyProtection="1"/>
    <xf numFmtId="0" fontId="3" fillId="0" borderId="26" xfId="0" applyFont="1" applyBorder="1" applyAlignment="1" applyProtection="1"/>
    <xf numFmtId="0" fontId="3" fillId="0" borderId="28" xfId="0" applyFont="1" applyBorder="1" applyAlignment="1" applyProtection="1"/>
    <xf numFmtId="0" fontId="3" fillId="0" borderId="29" xfId="0" applyFont="1" applyBorder="1" applyAlignment="1" applyProtection="1"/>
    <xf numFmtId="0" fontId="16" fillId="0" borderId="0" xfId="0" applyFont="1" applyBorder="1"/>
    <xf numFmtId="3" fontId="3" fillId="0" borderId="0" xfId="0" applyNumberFormat="1" applyFont="1" applyBorder="1"/>
    <xf numFmtId="0" fontId="6" fillId="0" borderId="2" xfId="0" applyFont="1" applyBorder="1"/>
    <xf numFmtId="0" fontId="6" fillId="0" borderId="4" xfId="0" applyFont="1" applyBorder="1"/>
    <xf numFmtId="3" fontId="6" fillId="0" borderId="3" xfId="0" applyNumberFormat="1" applyFont="1" applyBorder="1" applyAlignment="1">
      <alignment horizontal="right"/>
    </xf>
    <xf numFmtId="0" fontId="8" fillId="0" borderId="5" xfId="0" applyFont="1" applyBorder="1" applyAlignment="1">
      <alignment horizontal="left"/>
    </xf>
    <xf numFmtId="0" fontId="8" fillId="0" borderId="7" xfId="0" applyFont="1" applyBorder="1" applyAlignment="1">
      <alignment horizontal="left"/>
    </xf>
    <xf numFmtId="0" fontId="8" fillId="0" borderId="6" xfId="0" applyFont="1" applyBorder="1" applyAlignment="1">
      <alignment horizontal="left"/>
    </xf>
    <xf numFmtId="0" fontId="6" fillId="0" borderId="10" xfId="0" applyFont="1" applyBorder="1" applyAlignment="1">
      <alignment horizontal="left" vertical="top"/>
    </xf>
    <xf numFmtId="0" fontId="6" fillId="0" borderId="10" xfId="0" applyFont="1" applyBorder="1" applyAlignment="1">
      <alignment horizontal="right" vertical="top"/>
    </xf>
    <xf numFmtId="0" fontId="5" fillId="0" borderId="9" xfId="0" applyFont="1" applyBorder="1" applyAlignment="1">
      <alignment horizontal="right" vertical="top"/>
    </xf>
    <xf numFmtId="0" fontId="3" fillId="3" borderId="0" xfId="0" applyFont="1" applyFill="1" applyBorder="1" applyAlignment="1">
      <alignment horizontal="center"/>
    </xf>
    <xf numFmtId="0" fontId="3" fillId="2" borderId="0" xfId="0" applyFont="1" applyFill="1" applyBorder="1" applyAlignment="1">
      <alignment horizontal="center"/>
    </xf>
    <xf numFmtId="0" fontId="3" fillId="4" borderId="0" xfId="0" applyFont="1" applyFill="1" applyBorder="1" applyAlignment="1">
      <alignment horizontal="center"/>
    </xf>
    <xf numFmtId="0" fontId="3" fillId="2" borderId="0" xfId="0" applyFont="1" applyFill="1" applyBorder="1" applyAlignment="1">
      <alignment horizontal="right"/>
    </xf>
    <xf numFmtId="0" fontId="3" fillId="3" borderId="0" xfId="0" applyFont="1" applyFill="1" applyBorder="1" applyAlignment="1">
      <alignment horizontal="right"/>
    </xf>
    <xf numFmtId="0" fontId="3" fillId="4" borderId="0" xfId="0" applyFont="1" applyFill="1" applyBorder="1" applyAlignment="1">
      <alignment horizontal="right"/>
    </xf>
    <xf numFmtId="0" fontId="3" fillId="2" borderId="0" xfId="0" applyFont="1" applyFill="1"/>
    <xf numFmtId="0" fontId="3" fillId="2" borderId="0" xfId="0" applyFont="1" applyFill="1" applyAlignment="1">
      <alignment horizontal="right"/>
    </xf>
    <xf numFmtId="0" fontId="5" fillId="0" borderId="0" xfId="0" applyFont="1" applyAlignment="1">
      <alignment horizontal="center"/>
    </xf>
    <xf numFmtId="0" fontId="9" fillId="0" borderId="0" xfId="0" applyFont="1" applyBorder="1"/>
    <xf numFmtId="0" fontId="10" fillId="0" borderId="0" xfId="0" applyFont="1" applyBorder="1"/>
    <xf numFmtId="0" fontId="5" fillId="0" borderId="0" xfId="0" applyFont="1" applyBorder="1"/>
    <xf numFmtId="0" fontId="6" fillId="0" borderId="10" xfId="0" applyFont="1" applyBorder="1" applyAlignment="1">
      <alignment horizontal="center" vertical="center"/>
    </xf>
    <xf numFmtId="0" fontId="3" fillId="0" borderId="0" xfId="0" applyFont="1" applyBorder="1" applyAlignment="1" applyProtection="1">
      <alignment horizontal="center"/>
    </xf>
    <xf numFmtId="0" fontId="7" fillId="0" borderId="0" xfId="0" applyFont="1" applyAlignment="1" applyProtection="1">
      <alignment horizontal="left"/>
    </xf>
    <xf numFmtId="0" fontId="7" fillId="0" borderId="6" xfId="0" applyFont="1" applyBorder="1" applyAlignment="1" applyProtection="1">
      <alignment horizontal="left"/>
    </xf>
    <xf numFmtId="0" fontId="3" fillId="0" borderId="0" xfId="0" applyFont="1" applyAlignment="1" applyProtection="1">
      <alignment horizontal="right" vertical="top"/>
    </xf>
    <xf numFmtId="0" fontId="2" fillId="0" borderId="0" xfId="0" applyFont="1" applyProtection="1"/>
    <xf numFmtId="0" fontId="3" fillId="0" borderId="9" xfId="0" applyFont="1" applyBorder="1" applyAlignment="1" applyProtection="1">
      <alignment horizontal="left" vertical="top"/>
    </xf>
    <xf numFmtId="0" fontId="3" fillId="0" borderId="0" xfId="0" applyFont="1" applyBorder="1" applyAlignment="1" applyProtection="1">
      <alignment horizontal="left" vertical="top"/>
    </xf>
    <xf numFmtId="0" fontId="3" fillId="0" borderId="0" xfId="0" applyFont="1" applyAlignment="1" applyProtection="1">
      <alignment horizontal="left" vertical="top"/>
    </xf>
    <xf numFmtId="0" fontId="3" fillId="0" borderId="0" xfId="0" applyFont="1" applyAlignment="1">
      <alignment horizontal="right"/>
    </xf>
    <xf numFmtId="0" fontId="3" fillId="0" borderId="0" xfId="0" applyFont="1" applyAlignment="1">
      <alignment horizontal="center"/>
    </xf>
    <xf numFmtId="0" fontId="16" fillId="0" borderId="0" xfId="0" applyFont="1" applyAlignment="1">
      <alignment horizontal="center"/>
    </xf>
    <xf numFmtId="0" fontId="6" fillId="0" borderId="0" xfId="0" applyFont="1" applyBorder="1" applyAlignment="1">
      <alignment horizontal="center" vertical="center"/>
    </xf>
    <xf numFmtId="0" fontId="6" fillId="0" borderId="0" xfId="0" applyFont="1" applyAlignment="1">
      <alignment horizontal="center"/>
    </xf>
    <xf numFmtId="0" fontId="16" fillId="0" borderId="0" xfId="0" applyFont="1" applyAlignment="1">
      <alignment horizontal="center"/>
    </xf>
    <xf numFmtId="0" fontId="6" fillId="0" borderId="0" xfId="0" applyFont="1" applyBorder="1" applyAlignment="1">
      <alignment horizontal="center" vertical="center"/>
    </xf>
    <xf numFmtId="0" fontId="3" fillId="0" borderId="0" xfId="0" applyFont="1" applyBorder="1" applyAlignment="1" applyProtection="1">
      <alignment horizontal="center"/>
    </xf>
    <xf numFmtId="0" fontId="17" fillId="0" borderId="0" xfId="0" applyFont="1" applyBorder="1" applyAlignment="1">
      <alignment horizontal="left" vertical="top"/>
    </xf>
    <xf numFmtId="0" fontId="15" fillId="0" borderId="21" xfId="0" applyFont="1" applyBorder="1" applyAlignment="1" applyProtection="1">
      <alignment horizontal="left"/>
    </xf>
    <xf numFmtId="0" fontId="15" fillId="0" borderId="22" xfId="0" applyFont="1" applyBorder="1" applyAlignment="1" applyProtection="1">
      <alignment horizontal="left"/>
    </xf>
    <xf numFmtId="0" fontId="11" fillId="0" borderId="10" xfId="0" applyFont="1" applyBorder="1" applyAlignment="1" applyProtection="1">
      <alignment horizontal="center" vertical="center"/>
    </xf>
    <xf numFmtId="0" fontId="11" fillId="0" borderId="10" xfId="0" applyFont="1" applyBorder="1" applyAlignment="1" applyProtection="1">
      <alignment horizontal="center"/>
    </xf>
    <xf numFmtId="0" fontId="3" fillId="0" borderId="0" xfId="0" applyFont="1" applyAlignment="1">
      <alignment horizontal="right"/>
    </xf>
    <xf numFmtId="0" fontId="3" fillId="0" borderId="0" xfId="0" applyFont="1" applyAlignment="1">
      <alignment horizontal="center"/>
    </xf>
    <xf numFmtId="0" fontId="20" fillId="0" borderId="0" xfId="1" applyFont="1" applyFill="1" applyAlignment="1" applyProtection="1"/>
    <xf numFmtId="0" fontId="3" fillId="0" borderId="0" xfId="0" quotePrefix="1" applyFont="1"/>
    <xf numFmtId="0" fontId="16" fillId="0" borderId="0" xfId="0" applyFont="1" applyProtection="1">
      <protection locked="0"/>
    </xf>
    <xf numFmtId="0" fontId="16" fillId="0" borderId="0" xfId="0" applyFont="1" applyAlignment="1" applyProtection="1">
      <alignment horizontal="right"/>
      <protection locked="0"/>
    </xf>
    <xf numFmtId="0" fontId="16" fillId="0" borderId="0" xfId="0" applyFont="1" applyBorder="1" applyProtection="1">
      <protection locked="0"/>
    </xf>
    <xf numFmtId="0" fontId="1" fillId="0" borderId="0" xfId="0" applyFont="1" applyAlignment="1">
      <alignment horizontal="center"/>
    </xf>
    <xf numFmtId="0" fontId="6" fillId="0" borderId="0" xfId="0" applyFont="1" applyBorder="1" applyAlignment="1">
      <alignment horizontal="right"/>
    </xf>
    <xf numFmtId="0" fontId="6" fillId="0" borderId="0" xfId="0" applyFont="1" applyAlignment="1" applyProtection="1">
      <alignment horizontal="right"/>
    </xf>
    <xf numFmtId="0" fontId="9" fillId="0" borderId="0" xfId="0" applyFont="1" applyAlignment="1" applyProtection="1">
      <alignment horizontal="right"/>
      <protection locked="0"/>
    </xf>
    <xf numFmtId="0" fontId="3" fillId="0" borderId="0" xfId="0" applyFont="1" applyAlignment="1">
      <alignment horizontal="left" vertical="top" wrapText="1"/>
    </xf>
    <xf numFmtId="0" fontId="3" fillId="0" borderId="0" xfId="0" applyFont="1" applyAlignment="1">
      <alignment horizontal="left"/>
    </xf>
    <xf numFmtId="0" fontId="8" fillId="0" borderId="8" xfId="0" applyFont="1" applyBorder="1" applyAlignment="1">
      <alignment horizontal="center" vertical="center"/>
    </xf>
    <xf numFmtId="0" fontId="8" fillId="0" borderId="11" xfId="0" applyFont="1" applyBorder="1" applyAlignment="1">
      <alignment horizontal="center" vertical="center"/>
    </xf>
    <xf numFmtId="0" fontId="7" fillId="0" borderId="0" xfId="0" applyFont="1" applyBorder="1" applyAlignment="1">
      <alignment horizontal="center" vertical="center"/>
    </xf>
    <xf numFmtId="0" fontId="7" fillId="0" borderId="8" xfId="0" applyFont="1" applyBorder="1" applyAlignment="1">
      <alignment horizontal="center" vertical="center"/>
    </xf>
    <xf numFmtId="0" fontId="7" fillId="0" borderId="11" xfId="0" applyFont="1" applyBorder="1" applyAlignment="1">
      <alignment horizontal="center" vertical="center"/>
    </xf>
    <xf numFmtId="0" fontId="3" fillId="0" borderId="3" xfId="0" applyFont="1" applyBorder="1" applyAlignment="1">
      <alignment horizontal="center"/>
    </xf>
    <xf numFmtId="0" fontId="3" fillId="0" borderId="5" xfId="0" applyFont="1" applyBorder="1" applyAlignment="1">
      <alignment horizontal="center"/>
    </xf>
    <xf numFmtId="0" fontId="6" fillId="0" borderId="0" xfId="0" applyFont="1" applyAlignment="1">
      <alignment horizontal="center"/>
    </xf>
    <xf numFmtId="0" fontId="6" fillId="2" borderId="0" xfId="0" applyFont="1" applyFill="1" applyBorder="1" applyAlignment="1">
      <alignment horizontal="center"/>
    </xf>
    <xf numFmtId="0" fontId="6" fillId="3" borderId="0" xfId="0" applyFont="1" applyFill="1" applyBorder="1" applyAlignment="1">
      <alignment horizontal="center"/>
    </xf>
    <xf numFmtId="0" fontId="6" fillId="4" borderId="0" xfId="0" applyFont="1" applyFill="1" applyBorder="1" applyAlignment="1">
      <alignment horizontal="center"/>
    </xf>
    <xf numFmtId="0" fontId="6" fillId="0" borderId="0" xfId="0" applyFont="1" applyBorder="1" applyAlignment="1">
      <alignment horizontal="center"/>
    </xf>
    <xf numFmtId="0" fontId="3" fillId="0" borderId="3" xfId="0" applyFont="1" applyBorder="1" applyAlignment="1">
      <alignment horizontal="right"/>
    </xf>
    <xf numFmtId="0" fontId="3" fillId="0" borderId="5" xfId="0" applyFont="1" applyBorder="1" applyAlignment="1">
      <alignment horizontal="right"/>
    </xf>
    <xf numFmtId="0" fontId="3" fillId="2" borderId="3" xfId="0" applyFont="1" applyFill="1" applyBorder="1" applyAlignment="1">
      <alignment horizontal="right"/>
    </xf>
    <xf numFmtId="0" fontId="3" fillId="2" borderId="5" xfId="0" applyFont="1" applyFill="1" applyBorder="1" applyAlignment="1">
      <alignment horizontal="right"/>
    </xf>
    <xf numFmtId="0" fontId="3" fillId="3" borderId="3" xfId="0" applyFont="1" applyFill="1" applyBorder="1" applyAlignment="1">
      <alignment horizontal="right"/>
    </xf>
    <xf numFmtId="0" fontId="3" fillId="3" borderId="5" xfId="0" applyFont="1" applyFill="1" applyBorder="1" applyAlignment="1">
      <alignment horizontal="right"/>
    </xf>
    <xf numFmtId="0" fontId="3" fillId="4" borderId="3" xfId="0" applyFont="1" applyFill="1" applyBorder="1" applyAlignment="1">
      <alignment horizontal="right"/>
    </xf>
    <xf numFmtId="0" fontId="3" fillId="4" borderId="5" xfId="0" applyFont="1" applyFill="1" applyBorder="1" applyAlignment="1">
      <alignment horizontal="right"/>
    </xf>
    <xf numFmtId="1" fontId="6" fillId="0" borderId="0" xfId="0" applyNumberFormat="1" applyFont="1" applyBorder="1" applyAlignment="1" applyProtection="1">
      <alignment horizontal="right"/>
    </xf>
    <xf numFmtId="0" fontId="16" fillId="0" borderId="0" xfId="0" applyFont="1" applyAlignment="1">
      <alignment horizontal="right"/>
    </xf>
    <xf numFmtId="0" fontId="6" fillId="0" borderId="0" xfId="0" applyFont="1" applyAlignment="1">
      <alignment horizontal="right" vertical="center"/>
    </xf>
    <xf numFmtId="0" fontId="6" fillId="0" borderId="0" xfId="0" applyFont="1" applyAlignment="1">
      <alignment horizontal="center" vertical="center"/>
    </xf>
    <xf numFmtId="0" fontId="8" fillId="0" borderId="0" xfId="0" applyFont="1" applyAlignment="1">
      <alignment horizontal="left" vertical="top"/>
    </xf>
    <xf numFmtId="3" fontId="3" fillId="0" borderId="0" xfId="0" applyNumberFormat="1" applyFont="1" applyAlignment="1">
      <alignment horizontal="right"/>
    </xf>
    <xf numFmtId="0" fontId="3" fillId="0" borderId="0" xfId="0" applyFont="1" applyAlignment="1">
      <alignment horizontal="right"/>
    </xf>
    <xf numFmtId="3" fontId="13" fillId="0" borderId="0" xfId="0" applyNumberFormat="1" applyFont="1" applyAlignment="1">
      <alignment horizontal="right" vertical="center"/>
    </xf>
    <xf numFmtId="3" fontId="11" fillId="0" borderId="0" xfId="0" applyNumberFormat="1" applyFont="1" applyAlignment="1">
      <alignment horizontal="right" vertical="center"/>
    </xf>
    <xf numFmtId="0" fontId="14" fillId="0" borderId="0" xfId="0" applyFont="1" applyAlignment="1">
      <alignment horizontal="center"/>
    </xf>
    <xf numFmtId="0" fontId="9" fillId="0" borderId="0" xfId="0" applyFont="1" applyAlignment="1">
      <alignment horizontal="center"/>
    </xf>
    <xf numFmtId="0" fontId="3" fillId="0" borderId="0" xfId="0" applyFont="1" applyAlignment="1"/>
    <xf numFmtId="0" fontId="2" fillId="0" borderId="0" xfId="0" applyFont="1" applyBorder="1" applyAlignment="1">
      <alignment horizontal="right"/>
    </xf>
    <xf numFmtId="1" fontId="11" fillId="0" borderId="0" xfId="0" applyNumberFormat="1" applyFont="1" applyBorder="1" applyAlignment="1" applyProtection="1">
      <alignment horizontal="center"/>
    </xf>
    <xf numFmtId="0" fontId="9" fillId="0" borderId="0" xfId="0" applyFont="1" applyAlignment="1">
      <alignment horizontal="right" vertical="center"/>
    </xf>
    <xf numFmtId="0" fontId="3" fillId="0" borderId="0" xfId="0" applyFont="1" applyAlignment="1">
      <alignment vertical="center"/>
    </xf>
    <xf numFmtId="0" fontId="3" fillId="0" borderId="0" xfId="0" applyFont="1" applyAlignment="1">
      <alignment horizontal="center"/>
    </xf>
    <xf numFmtId="0" fontId="3" fillId="0" borderId="0" xfId="0" applyFont="1" applyBorder="1" applyAlignment="1">
      <alignment horizontal="right"/>
    </xf>
    <xf numFmtId="1" fontId="9" fillId="0" borderId="3" xfId="0" applyNumberFormat="1" applyFont="1" applyBorder="1" applyAlignment="1" applyProtection="1">
      <alignment horizontal="right"/>
      <protection locked="0"/>
    </xf>
    <xf numFmtId="1" fontId="9" fillId="0" borderId="4" xfId="0" applyNumberFormat="1" applyFont="1" applyBorder="1" applyAlignment="1" applyProtection="1">
      <alignment horizontal="right"/>
      <protection locked="0"/>
    </xf>
    <xf numFmtId="1" fontId="9" fillId="0" borderId="5" xfId="0" applyNumberFormat="1" applyFont="1" applyBorder="1" applyAlignment="1" applyProtection="1">
      <alignment horizontal="right"/>
      <protection locked="0"/>
    </xf>
    <xf numFmtId="1" fontId="10" fillId="0" borderId="0" xfId="0" applyNumberFormat="1" applyFont="1" applyBorder="1" applyAlignment="1" applyProtection="1">
      <alignment horizontal="right"/>
    </xf>
    <xf numFmtId="1" fontId="10" fillId="0" borderId="7" xfId="0" applyNumberFormat="1" applyFont="1" applyBorder="1" applyAlignment="1" applyProtection="1">
      <alignment horizontal="right"/>
    </xf>
    <xf numFmtId="1" fontId="9" fillId="0" borderId="7" xfId="0" applyNumberFormat="1" applyFont="1" applyBorder="1" applyAlignment="1" applyProtection="1">
      <alignment horizontal="right"/>
    </xf>
    <xf numFmtId="1" fontId="4" fillId="0" borderId="3" xfId="0" applyNumberFormat="1" applyFont="1" applyBorder="1" applyAlignment="1" applyProtection="1">
      <alignment horizontal="center"/>
      <protection locked="0"/>
    </xf>
    <xf numFmtId="1" fontId="4" fillId="0" borderId="4" xfId="0" applyNumberFormat="1" applyFont="1" applyBorder="1" applyAlignment="1" applyProtection="1">
      <alignment horizontal="center"/>
      <protection locked="0"/>
    </xf>
    <xf numFmtId="1" fontId="4" fillId="0" borderId="5" xfId="0" applyNumberFormat="1" applyFont="1" applyBorder="1" applyAlignment="1" applyProtection="1">
      <alignment horizontal="center"/>
      <protection locked="0"/>
    </xf>
    <xf numFmtId="1" fontId="4" fillId="0" borderId="4" xfId="0" applyNumberFormat="1" applyFont="1" applyBorder="1" applyAlignment="1" applyProtection="1">
      <alignment horizontal="right"/>
      <protection locked="0"/>
    </xf>
    <xf numFmtId="1" fontId="4" fillId="0" borderId="5" xfId="0" applyNumberFormat="1" applyFont="1" applyBorder="1" applyAlignment="1" applyProtection="1">
      <alignment horizontal="right"/>
      <protection locked="0"/>
    </xf>
    <xf numFmtId="1" fontId="4" fillId="0" borderId="3" xfId="0" applyNumberFormat="1" applyFont="1" applyBorder="1" applyAlignment="1" applyProtection="1">
      <alignment horizontal="right"/>
      <protection locked="0"/>
    </xf>
    <xf numFmtId="3" fontId="3" fillId="0" borderId="3" xfId="0" applyNumberFormat="1" applyFont="1" applyBorder="1" applyAlignment="1">
      <alignment horizontal="right"/>
    </xf>
    <xf numFmtId="3" fontId="3" fillId="0" borderId="4" xfId="0" applyNumberFormat="1" applyFont="1" applyBorder="1" applyAlignment="1">
      <alignment horizontal="right"/>
    </xf>
    <xf numFmtId="3" fontId="3" fillId="0" borderId="5" xfId="0" applyNumberFormat="1" applyFont="1" applyBorder="1" applyAlignment="1">
      <alignment horizontal="right"/>
    </xf>
    <xf numFmtId="0" fontId="3" fillId="0" borderId="0" xfId="0" applyFont="1" applyAlignment="1">
      <alignment horizontal="right" vertical="center"/>
    </xf>
    <xf numFmtId="0" fontId="3" fillId="0" borderId="7" xfId="0" applyFont="1" applyBorder="1" applyAlignment="1">
      <alignment horizontal="right"/>
    </xf>
    <xf numFmtId="0" fontId="3" fillId="0" borderId="10" xfId="0" applyFont="1" applyBorder="1" applyAlignment="1">
      <alignment horizontal="right"/>
    </xf>
    <xf numFmtId="0" fontId="2" fillId="0" borderId="7" xfId="0" applyFont="1" applyBorder="1" applyAlignment="1">
      <alignment horizontal="right"/>
    </xf>
    <xf numFmtId="0" fontId="2" fillId="0" borderId="10" xfId="0" applyFont="1" applyBorder="1" applyAlignment="1">
      <alignment horizontal="right"/>
    </xf>
    <xf numFmtId="0" fontId="2" fillId="0" borderId="0" xfId="0" applyFont="1" applyAlignment="1" applyProtection="1">
      <alignment horizontal="center"/>
      <protection locked="0"/>
    </xf>
    <xf numFmtId="0" fontId="5" fillId="0" borderId="0" xfId="0" applyFont="1" applyAlignment="1">
      <alignment horizontal="center"/>
    </xf>
    <xf numFmtId="0" fontId="7" fillId="0" borderId="0" xfId="0" applyFont="1" applyAlignment="1">
      <alignment horizontal="center" vertical="center"/>
    </xf>
    <xf numFmtId="0" fontId="7" fillId="0" borderId="10" xfId="0" applyFont="1" applyBorder="1" applyAlignment="1">
      <alignment horizontal="center" vertical="center"/>
    </xf>
    <xf numFmtId="0" fontId="5" fillId="0" borderId="0" xfId="0" applyFont="1" applyAlignment="1">
      <alignment horizontal="right" vertical="center"/>
    </xf>
    <xf numFmtId="3" fontId="11" fillId="0" borderId="0" xfId="0" applyNumberFormat="1" applyFont="1" applyAlignment="1" applyProtection="1">
      <alignment horizontal="right" vertical="center"/>
      <protection locked="0"/>
    </xf>
    <xf numFmtId="0" fontId="12" fillId="0" borderId="0" xfId="0" applyFont="1" applyAlignment="1" applyProtection="1">
      <alignment horizontal="left" vertical="top"/>
      <protection locked="0"/>
    </xf>
    <xf numFmtId="0" fontId="11" fillId="0" borderId="7" xfId="0" applyFont="1" applyBorder="1" applyAlignment="1">
      <alignment horizontal="center" vertical="center"/>
    </xf>
    <xf numFmtId="0" fontId="11" fillId="0" borderId="12" xfId="0" applyFont="1" applyBorder="1" applyAlignment="1">
      <alignment horizontal="center" vertical="center"/>
    </xf>
    <xf numFmtId="0" fontId="16" fillId="0" borderId="0" xfId="0" applyFont="1" applyAlignment="1">
      <alignment horizontal="center"/>
    </xf>
    <xf numFmtId="0" fontId="22" fillId="0" borderId="7" xfId="0" applyFont="1" applyBorder="1" applyAlignment="1">
      <alignment horizontal="center" vertical="center"/>
    </xf>
    <xf numFmtId="0" fontId="22" fillId="0" borderId="12" xfId="0" applyFont="1" applyBorder="1" applyAlignment="1">
      <alignment horizontal="center" vertical="center"/>
    </xf>
    <xf numFmtId="0" fontId="6" fillId="0" borderId="0" xfId="0" applyFont="1" applyBorder="1" applyAlignment="1">
      <alignment horizontal="right" vertical="center"/>
    </xf>
    <xf numFmtId="0" fontId="6" fillId="0" borderId="10" xfId="0" applyFont="1" applyBorder="1" applyAlignment="1">
      <alignment horizontal="right" vertical="center"/>
    </xf>
    <xf numFmtId="0" fontId="6" fillId="0" borderId="0" xfId="0" applyFont="1" applyBorder="1" applyAlignment="1">
      <alignment horizontal="center" vertical="center"/>
    </xf>
    <xf numFmtId="0" fontId="6" fillId="0" borderId="10" xfId="0" applyFont="1" applyBorder="1" applyAlignment="1">
      <alignment horizontal="center" vertical="center"/>
    </xf>
    <xf numFmtId="0" fontId="1" fillId="0" borderId="0" xfId="0" applyFont="1" applyAlignment="1">
      <alignment horizontal="right" vertical="center"/>
    </xf>
    <xf numFmtId="0" fontId="9" fillId="0" borderId="0" xfId="0" applyFont="1" applyAlignment="1" applyProtection="1">
      <alignment horizontal="center" vertical="center"/>
      <protection locked="0"/>
    </xf>
    <xf numFmtId="0" fontId="5" fillId="0" borderId="0" xfId="0" applyFont="1" applyBorder="1" applyAlignment="1" applyProtection="1">
      <alignment horizontal="center" vertical="center"/>
    </xf>
    <xf numFmtId="0" fontId="5" fillId="0" borderId="10" xfId="0" applyFont="1" applyBorder="1" applyAlignment="1" applyProtection="1">
      <alignment horizontal="center" vertical="center"/>
    </xf>
    <xf numFmtId="0" fontId="22" fillId="0" borderId="0" xfId="0" applyFont="1" applyBorder="1" applyAlignment="1" applyProtection="1">
      <alignment horizontal="right" vertical="center"/>
    </xf>
    <xf numFmtId="0" fontId="6" fillId="0" borderId="0" xfId="0" applyFont="1" applyAlignment="1" applyProtection="1">
      <alignment horizontal="center"/>
    </xf>
    <xf numFmtId="0" fontId="9" fillId="0" borderId="0" xfId="0" applyFont="1" applyAlignment="1" applyProtection="1">
      <alignment horizontal="right" vertical="center"/>
    </xf>
    <xf numFmtId="0" fontId="9" fillId="0" borderId="0" xfId="0" applyFont="1" applyBorder="1" applyAlignment="1" applyProtection="1">
      <alignment horizontal="right" vertical="center"/>
    </xf>
    <xf numFmtId="0" fontId="11" fillId="0" borderId="14" xfId="0" applyFont="1" applyBorder="1" applyAlignment="1" applyProtection="1">
      <alignment horizontal="right" vertical="center"/>
    </xf>
    <xf numFmtId="0" fontId="11" fillId="0" borderId="16" xfId="0" applyFont="1" applyBorder="1" applyAlignment="1" applyProtection="1">
      <alignment horizontal="right" vertical="center"/>
    </xf>
    <xf numFmtId="0" fontId="11" fillId="0" borderId="14" xfId="0" applyFont="1" applyBorder="1" applyAlignment="1" applyProtection="1">
      <alignment horizontal="center" vertical="center"/>
    </xf>
    <xf numFmtId="0" fontId="11" fillId="0" borderId="16" xfId="0" applyFont="1" applyBorder="1" applyAlignment="1" applyProtection="1">
      <alignment horizontal="center" vertical="center"/>
    </xf>
    <xf numFmtId="0" fontId="22" fillId="0" borderId="7" xfId="0" applyFont="1" applyBorder="1" applyAlignment="1" applyProtection="1">
      <alignment horizontal="center" vertical="center"/>
    </xf>
    <xf numFmtId="0" fontId="22" fillId="0" borderId="12" xfId="0" applyFont="1" applyBorder="1" applyAlignment="1" applyProtection="1">
      <alignment horizontal="center" vertical="center"/>
    </xf>
    <xf numFmtId="0" fontId="9" fillId="0" borderId="0" xfId="0" applyFont="1" applyAlignment="1" applyProtection="1">
      <alignment horizontal="left" vertical="center"/>
    </xf>
    <xf numFmtId="0" fontId="22" fillId="0" borderId="0" xfId="0" applyFont="1" applyBorder="1" applyAlignment="1" applyProtection="1">
      <alignment horizontal="center" vertical="center"/>
    </xf>
    <xf numFmtId="0" fontId="1" fillId="0" borderId="0" xfId="0" applyFont="1" applyBorder="1" applyAlignment="1">
      <alignment horizontal="center" vertical="center"/>
    </xf>
    <xf numFmtId="0" fontId="1" fillId="0" borderId="10" xfId="0" applyFont="1" applyBorder="1" applyAlignment="1">
      <alignment horizontal="center" vertical="center"/>
    </xf>
    <xf numFmtId="0" fontId="1" fillId="0" borderId="0" xfId="0" applyFont="1" applyBorder="1" applyAlignment="1" applyProtection="1">
      <alignment horizontal="center" vertical="center"/>
    </xf>
    <xf numFmtId="0" fontId="9" fillId="0" borderId="10" xfId="0" applyFont="1" applyBorder="1" applyAlignment="1" applyProtection="1">
      <alignment horizontal="right" vertical="center"/>
    </xf>
    <xf numFmtId="0" fontId="22" fillId="0" borderId="0" xfId="0" applyFont="1" applyBorder="1" applyAlignment="1">
      <alignment horizontal="center" vertical="center"/>
    </xf>
    <xf numFmtId="0" fontId="11" fillId="0" borderId="7" xfId="0" applyFont="1" applyBorder="1" applyAlignment="1" applyProtection="1">
      <alignment horizontal="right" vertical="center"/>
    </xf>
    <xf numFmtId="0" fontId="11" fillId="0" borderId="12" xfId="0" applyFont="1" applyBorder="1" applyAlignment="1" applyProtection="1">
      <alignment horizontal="right" vertical="center"/>
    </xf>
    <xf numFmtId="0" fontId="11" fillId="0" borderId="7" xfId="0" applyFont="1" applyBorder="1" applyAlignment="1" applyProtection="1">
      <alignment horizontal="center" vertical="center"/>
    </xf>
    <xf numFmtId="0" fontId="11" fillId="0" borderId="12" xfId="0" applyFont="1" applyBorder="1" applyAlignment="1" applyProtection="1">
      <alignment horizontal="center" vertical="center"/>
    </xf>
    <xf numFmtId="0" fontId="9" fillId="0" borderId="0" xfId="0" applyFont="1" applyBorder="1" applyAlignment="1" applyProtection="1">
      <alignment horizontal="center" vertical="center"/>
      <protection locked="0"/>
    </xf>
    <xf numFmtId="0" fontId="9" fillId="0" borderId="10" xfId="0" applyFont="1" applyBorder="1" applyAlignment="1" applyProtection="1">
      <alignment horizontal="center" vertical="center"/>
      <protection locked="0"/>
    </xf>
    <xf numFmtId="0" fontId="9" fillId="0" borderId="18" xfId="0" applyFont="1" applyBorder="1" applyAlignment="1" applyProtection="1">
      <alignment horizontal="center" vertical="center"/>
      <protection locked="0"/>
    </xf>
    <xf numFmtId="0" fontId="3" fillId="0" borderId="0" xfId="0" applyFont="1" applyBorder="1" applyAlignment="1" applyProtection="1">
      <alignment horizontal="center" vertical="center" wrapText="1"/>
    </xf>
    <xf numFmtId="0" fontId="3" fillId="0" borderId="10" xfId="0" applyFont="1" applyBorder="1" applyAlignment="1" applyProtection="1">
      <alignment horizontal="center" vertical="center" wrapText="1"/>
    </xf>
    <xf numFmtId="0" fontId="3" fillId="0" borderId="19" xfId="0" applyFont="1" applyBorder="1" applyAlignment="1" applyProtection="1">
      <alignment horizontal="center" vertical="center"/>
    </xf>
    <xf numFmtId="0" fontId="3" fillId="0" borderId="18" xfId="0" applyFont="1" applyBorder="1" applyAlignment="1" applyProtection="1">
      <alignment horizontal="center" vertical="center"/>
    </xf>
    <xf numFmtId="0" fontId="3" fillId="0" borderId="0" xfId="0" applyFont="1" applyBorder="1" applyAlignment="1" applyProtection="1">
      <alignment horizontal="center"/>
    </xf>
    <xf numFmtId="0" fontId="3" fillId="0" borderId="18" xfId="0" applyFont="1" applyBorder="1" applyAlignment="1" applyProtection="1">
      <alignment horizontal="center"/>
    </xf>
    <xf numFmtId="0" fontId="5" fillId="0" borderId="19" xfId="0" applyFont="1" applyBorder="1" applyAlignment="1" applyProtection="1">
      <alignment horizontal="center" vertical="center"/>
    </xf>
    <xf numFmtId="0" fontId="11" fillId="0" borderId="19" xfId="0" applyFont="1" applyBorder="1" applyAlignment="1" applyProtection="1">
      <alignment horizontal="center" vertical="center"/>
    </xf>
    <xf numFmtId="0" fontId="11" fillId="0" borderId="0" xfId="0" applyFont="1" applyBorder="1" applyAlignment="1" applyProtection="1">
      <alignment horizontal="center" vertical="center"/>
    </xf>
    <xf numFmtId="0" fontId="3" fillId="0" borderId="12" xfId="0" applyFont="1" applyBorder="1" applyAlignment="1" applyProtection="1">
      <alignment horizontal="center" vertical="center"/>
    </xf>
    <xf numFmtId="0" fontId="3" fillId="0" borderId="18" xfId="0" applyFont="1" applyBorder="1" applyAlignment="1" applyProtection="1">
      <alignment horizontal="center" vertical="center" wrapText="1"/>
    </xf>
    <xf numFmtId="0" fontId="11" fillId="0" borderId="18" xfId="0" applyFont="1" applyBorder="1" applyAlignment="1" applyProtection="1">
      <alignment horizontal="center" vertical="center"/>
    </xf>
    <xf numFmtId="0" fontId="6" fillId="0" borderId="0" xfId="0" applyFont="1" applyBorder="1" applyAlignment="1" applyProtection="1">
      <alignment horizontal="center" vertical="center" wrapText="1"/>
    </xf>
    <xf numFmtId="0" fontId="3" fillId="0" borderId="0" xfId="0" applyFont="1" applyAlignment="1" applyProtection="1">
      <alignment horizontal="center" vertical="center"/>
    </xf>
    <xf numFmtId="0" fontId="5" fillId="0" borderId="0" xfId="0" applyFont="1" applyAlignment="1" applyProtection="1">
      <alignment horizontal="center" vertical="center"/>
    </xf>
    <xf numFmtId="0" fontId="10" fillId="0" borderId="0" xfId="0" applyFont="1" applyBorder="1" applyAlignment="1" applyProtection="1">
      <alignment horizontal="center" vertical="center" wrapText="1"/>
    </xf>
    <xf numFmtId="0" fontId="10" fillId="0" borderId="0" xfId="0" applyFont="1" applyBorder="1" applyAlignment="1" applyProtection="1">
      <alignment horizontal="center" vertical="center"/>
    </xf>
    <xf numFmtId="0" fontId="0" fillId="0" borderId="0" xfId="0" applyFill="1"/>
  </cellXfs>
  <cellStyles count="2">
    <cellStyle name="Link" xfId="1" builtinId="8"/>
    <cellStyle name="Standard" xfId="0" builtinId="0"/>
  </cellStyles>
  <dxfs count="27">
    <dxf>
      <font>
        <color theme="0"/>
      </font>
    </dxf>
    <dxf>
      <font>
        <color theme="0"/>
      </font>
    </dxf>
    <dxf>
      <fill>
        <patternFill patternType="lightGrid">
          <bgColor rgb="FFFF0000"/>
        </patternFill>
      </fill>
    </dxf>
    <dxf>
      <font>
        <b/>
        <i val="0"/>
        <color rgb="FFFF0000"/>
      </font>
    </dxf>
    <dxf>
      <font>
        <b/>
        <i val="0"/>
        <color rgb="FFFF0000"/>
      </font>
      <fill>
        <patternFill patternType="none">
          <fgColor indexed="64"/>
          <bgColor auto="1"/>
        </patternFill>
      </fill>
    </dxf>
    <dxf>
      <fill>
        <patternFill patternType="lightGrid">
          <bgColor rgb="FFFF0000"/>
        </patternFill>
      </fill>
    </dxf>
    <dxf>
      <font>
        <color theme="0"/>
      </font>
    </dxf>
    <dxf>
      <font>
        <color theme="0"/>
      </font>
    </dxf>
    <dxf>
      <font>
        <color theme="0"/>
      </font>
    </dxf>
    <dxf>
      <font>
        <b/>
        <i val="0"/>
        <color rgb="FFFF0000"/>
      </font>
    </dxf>
    <dxf>
      <font>
        <b/>
        <i val="0"/>
        <color rgb="FFFF0000"/>
      </font>
    </dxf>
    <dxf>
      <fill>
        <patternFill patternType="lightGrid">
          <bgColor rgb="FFFF0000"/>
        </patternFill>
      </fill>
    </dxf>
    <dxf>
      <font>
        <color theme="0"/>
      </font>
    </dxf>
    <dxf>
      <font>
        <color theme="0"/>
      </font>
    </dxf>
    <dxf>
      <font>
        <color theme="0"/>
      </font>
    </dxf>
    <dxf>
      <font>
        <color theme="0"/>
      </font>
    </dxf>
    <dxf>
      <fill>
        <patternFill patternType="lightGrid">
          <bgColor rgb="FFFF0000"/>
        </patternFill>
      </fill>
    </dxf>
    <dxf>
      <font>
        <color theme="0"/>
      </font>
    </dxf>
    <dxf>
      <fill>
        <patternFill patternType="lightGrid">
          <bgColor rgb="FFFF0000"/>
        </patternFill>
      </fill>
    </dxf>
    <dxf>
      <font>
        <color theme="0"/>
      </font>
    </dxf>
    <dxf>
      <font>
        <color theme="0"/>
      </font>
      <fill>
        <patternFill patternType="lightUp">
          <bgColor theme="0"/>
        </patternFill>
      </fill>
    </dxf>
    <dxf>
      <font>
        <color theme="0"/>
      </font>
    </dxf>
    <dxf>
      <font>
        <b/>
        <i val="0"/>
        <color rgb="FFFF0000"/>
      </font>
      <fill>
        <patternFill>
          <bgColor theme="0"/>
        </patternFill>
      </fill>
    </dxf>
    <dxf>
      <font>
        <color theme="0"/>
      </font>
      <fill>
        <patternFill>
          <bgColor theme="0"/>
        </patternFill>
      </fill>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trlProps/ctrlProp1.xml><?xml version="1.0" encoding="utf-8"?>
<formControlPr xmlns="http://schemas.microsoft.com/office/spreadsheetml/2009/9/main" objectType="CheckBox" checked="Checked" fmlaLink="$F$36" lockText="1" noThreeD="1"/>
</file>

<file path=xl/ctrlProps/ctrlProp10.xml><?xml version="1.0" encoding="utf-8"?>
<formControlPr xmlns="http://schemas.microsoft.com/office/spreadsheetml/2009/9/main" objectType="CheckBox" checked="Checked" fmlaLink="$C$32" lockText="1" noThreeD="1"/>
</file>

<file path=xl/ctrlProps/ctrlProp2.xml><?xml version="1.0" encoding="utf-8"?>
<formControlPr xmlns="http://schemas.microsoft.com/office/spreadsheetml/2009/9/main" objectType="CheckBox" checked="Checked" fmlaLink="$E$31" lockText="1" noThreeD="1"/>
</file>

<file path=xl/ctrlProps/ctrlProp3.xml><?xml version="1.0" encoding="utf-8"?>
<formControlPr xmlns="http://schemas.microsoft.com/office/spreadsheetml/2009/9/main" objectType="CheckBox" checked="Checked" fmlaLink="$E$39" lockText="1" noThreeD="1"/>
</file>

<file path=xl/ctrlProps/ctrlProp4.xml><?xml version="1.0" encoding="utf-8"?>
<formControlPr xmlns="http://schemas.microsoft.com/office/spreadsheetml/2009/9/main" objectType="CheckBox" checked="Checked" fmlaLink="$C$36" lockText="1" noThreeD="1"/>
</file>

<file path=xl/ctrlProps/ctrlProp5.xml><?xml version="1.0" encoding="utf-8"?>
<formControlPr xmlns="http://schemas.microsoft.com/office/spreadsheetml/2009/9/main" objectType="CheckBox" checked="Checked" fmlaLink="$C$31" lockText="1" noThreeD="1"/>
</file>

<file path=xl/ctrlProps/ctrlProp6.xml><?xml version="1.0" encoding="utf-8"?>
<formControlPr xmlns="http://schemas.microsoft.com/office/spreadsheetml/2009/9/main" objectType="CheckBox" checked="Checked" fmlaLink="$C$44" lockText="1" noThreeD="1"/>
</file>

<file path=xl/ctrlProps/ctrlProp7.xml><?xml version="1.0" encoding="utf-8"?>
<formControlPr xmlns="http://schemas.microsoft.com/office/spreadsheetml/2009/9/main" objectType="CheckBox" checked="Checked" fmlaLink="$C$27" lockText="1" noThreeD="1"/>
</file>

<file path=xl/ctrlProps/ctrlProp8.xml><?xml version="1.0" encoding="utf-8"?>
<formControlPr xmlns="http://schemas.microsoft.com/office/spreadsheetml/2009/9/main" objectType="CheckBox" checked="Checked" fmlaLink="$C$48" lockText="1" noThreeD="1"/>
</file>

<file path=xl/ctrlProps/ctrlProp9.xml><?xml version="1.0" encoding="utf-8"?>
<formControlPr xmlns="http://schemas.microsoft.com/office/spreadsheetml/2009/9/main" objectType="CheckBox" checked="Checked" fmlaLink="$C$28"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561975</xdr:colOff>
          <xdr:row>19</xdr:row>
          <xdr:rowOff>123825</xdr:rowOff>
        </xdr:from>
        <xdr:to>
          <xdr:col>8</xdr:col>
          <xdr:colOff>133350</xdr:colOff>
          <xdr:row>21</xdr:row>
          <xdr:rowOff>95250</xdr:rowOff>
        </xdr:to>
        <xdr:sp macro="" textlink="">
          <xdr:nvSpPr>
            <xdr:cNvPr id="14337" name="Check Box 1" descr="Rechenweg und Lösung ausblenden" hidden="1">
              <a:extLst>
                <a:ext uri="{63B3BB69-23CF-44E3-9099-C40C66FF867C}">
                  <a14:compatExt spid="_x0000_s14337"/>
                </a:ext>
                <a:ext uri="{FF2B5EF4-FFF2-40B4-BE49-F238E27FC236}">
                  <a16:creationId xmlns:a16="http://schemas.microsoft.com/office/drawing/2014/main" id="{00000000-0008-0000-0000-00000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Rechenweg/Lösung ausblenden</a:t>
              </a:r>
            </a:p>
          </xdr:txBody>
        </xdr:sp>
        <xdr:clientData fLocksWithSheet="0"/>
      </xdr:twoCellAnchor>
    </mc:Choice>
    <mc:Fallback/>
  </mc:AlternateContent>
</xdr:wsDr>
</file>

<file path=xl/drawings/drawing10.xml><?xml version="1.0" encoding="utf-8"?>
<xdr:wsDr xmlns:xdr="http://schemas.openxmlformats.org/drawingml/2006/spreadsheetDrawing" xmlns:a="http://schemas.openxmlformats.org/drawingml/2006/main">
  <xdr:oneCellAnchor>
    <xdr:from>
      <xdr:col>34</xdr:col>
      <xdr:colOff>47625</xdr:colOff>
      <xdr:row>14</xdr:row>
      <xdr:rowOff>52387</xdr:rowOff>
    </xdr:from>
    <xdr:ext cx="65" cy="172227"/>
    <xdr:sp macro="" textlink="">
      <xdr:nvSpPr>
        <xdr:cNvPr id="2" name="Textfeld 1">
          <a:extLst>
            <a:ext uri="{FF2B5EF4-FFF2-40B4-BE49-F238E27FC236}">
              <a16:creationId xmlns:a16="http://schemas.microsoft.com/office/drawing/2014/main" id="{00000000-0008-0000-0A00-000002000000}"/>
            </a:ext>
          </a:extLst>
        </xdr:cNvPr>
        <xdr:cNvSpPr txBox="1"/>
      </xdr:nvSpPr>
      <xdr:spPr>
        <a:xfrm>
          <a:off x="8458200" y="3243262"/>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de-DE" sz="1100"/>
        </a:p>
      </xdr:txBody>
    </xdr:sp>
    <xdr:clientData/>
  </xdr:oneCellAnchor>
  <xdr:twoCellAnchor>
    <xdr:from>
      <xdr:col>3</xdr:col>
      <xdr:colOff>216878</xdr:colOff>
      <xdr:row>3</xdr:row>
      <xdr:rowOff>41764</xdr:rowOff>
    </xdr:from>
    <xdr:to>
      <xdr:col>6</xdr:col>
      <xdr:colOff>0</xdr:colOff>
      <xdr:row>3</xdr:row>
      <xdr:rowOff>190500</xdr:rowOff>
    </xdr:to>
    <xdr:sp macro="" textlink="">
      <xdr:nvSpPr>
        <xdr:cNvPr id="3" name="Pfeil: nach rechts 2">
          <a:extLst>
            <a:ext uri="{FF2B5EF4-FFF2-40B4-BE49-F238E27FC236}">
              <a16:creationId xmlns:a16="http://schemas.microsoft.com/office/drawing/2014/main" id="{00000000-0008-0000-0A00-000003000000}"/>
            </a:ext>
          </a:extLst>
        </xdr:cNvPr>
        <xdr:cNvSpPr/>
      </xdr:nvSpPr>
      <xdr:spPr>
        <a:xfrm rot="10800000">
          <a:off x="1191359" y="635245"/>
          <a:ext cx="464526" cy="148736"/>
        </a:xfrm>
        <a:prstGeom prst="rightArrow">
          <a:avLst/>
        </a:prstGeom>
        <a:solidFill>
          <a:schemeClr val="accent2">
            <a:lumMod val="75000"/>
          </a:schemeClr>
        </a:solidFill>
        <a:ln>
          <a:solidFill>
            <a:schemeClr val="accent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2</xdr:col>
      <xdr:colOff>62246</xdr:colOff>
      <xdr:row>4</xdr:row>
      <xdr:rowOff>151236</xdr:rowOff>
    </xdr:from>
    <xdr:to>
      <xdr:col>2</xdr:col>
      <xdr:colOff>190501</xdr:colOff>
      <xdr:row>5</xdr:row>
      <xdr:rowOff>51291</xdr:rowOff>
    </xdr:to>
    <xdr:sp macro="" textlink="">
      <xdr:nvSpPr>
        <xdr:cNvPr id="5" name="Pfeil: nach rechts 4">
          <a:extLst>
            <a:ext uri="{FF2B5EF4-FFF2-40B4-BE49-F238E27FC236}">
              <a16:creationId xmlns:a16="http://schemas.microsoft.com/office/drawing/2014/main" id="{00000000-0008-0000-0A00-000005000000}"/>
            </a:ext>
          </a:extLst>
        </xdr:cNvPr>
        <xdr:cNvSpPr/>
      </xdr:nvSpPr>
      <xdr:spPr>
        <a:xfrm rot="5400000">
          <a:off x="802798" y="963992"/>
          <a:ext cx="141843" cy="128255"/>
        </a:xfrm>
        <a:prstGeom prst="rightArrow">
          <a:avLst/>
        </a:prstGeom>
        <a:solidFill>
          <a:schemeClr val="accent2">
            <a:lumMod val="75000"/>
          </a:schemeClr>
        </a:solidFill>
        <a:ln>
          <a:solidFill>
            <a:schemeClr val="accent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4</xdr:col>
      <xdr:colOff>53454</xdr:colOff>
      <xdr:row>4</xdr:row>
      <xdr:rowOff>157097</xdr:rowOff>
    </xdr:from>
    <xdr:to>
      <xdr:col>4</xdr:col>
      <xdr:colOff>181709</xdr:colOff>
      <xdr:row>5</xdr:row>
      <xdr:rowOff>57152</xdr:rowOff>
    </xdr:to>
    <xdr:sp macro="" textlink="">
      <xdr:nvSpPr>
        <xdr:cNvPr id="7" name="Pfeil: nach rechts 6">
          <a:extLst>
            <a:ext uri="{FF2B5EF4-FFF2-40B4-BE49-F238E27FC236}">
              <a16:creationId xmlns:a16="http://schemas.microsoft.com/office/drawing/2014/main" id="{00000000-0008-0000-0A00-000007000000}"/>
            </a:ext>
          </a:extLst>
        </xdr:cNvPr>
        <xdr:cNvSpPr/>
      </xdr:nvSpPr>
      <xdr:spPr>
        <a:xfrm rot="5400000">
          <a:off x="1248275" y="969853"/>
          <a:ext cx="141843" cy="128255"/>
        </a:xfrm>
        <a:prstGeom prst="rightArrow">
          <a:avLst/>
        </a:prstGeom>
        <a:solidFill>
          <a:schemeClr val="accent2">
            <a:lumMod val="75000"/>
          </a:schemeClr>
        </a:solidFill>
        <a:ln>
          <a:solidFill>
            <a:schemeClr val="accent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6</xdr:col>
      <xdr:colOff>51987</xdr:colOff>
      <xdr:row>4</xdr:row>
      <xdr:rowOff>162958</xdr:rowOff>
    </xdr:from>
    <xdr:to>
      <xdr:col>6</xdr:col>
      <xdr:colOff>180242</xdr:colOff>
      <xdr:row>5</xdr:row>
      <xdr:rowOff>63013</xdr:rowOff>
    </xdr:to>
    <xdr:sp macro="" textlink="">
      <xdr:nvSpPr>
        <xdr:cNvPr id="8" name="Pfeil: nach rechts 7">
          <a:extLst>
            <a:ext uri="{FF2B5EF4-FFF2-40B4-BE49-F238E27FC236}">
              <a16:creationId xmlns:a16="http://schemas.microsoft.com/office/drawing/2014/main" id="{00000000-0008-0000-0A00-000008000000}"/>
            </a:ext>
          </a:extLst>
        </xdr:cNvPr>
        <xdr:cNvSpPr/>
      </xdr:nvSpPr>
      <xdr:spPr>
        <a:xfrm rot="5400000">
          <a:off x="1701078" y="975714"/>
          <a:ext cx="141843" cy="128255"/>
        </a:xfrm>
        <a:prstGeom prst="rightArrow">
          <a:avLst/>
        </a:prstGeom>
        <a:solidFill>
          <a:schemeClr val="accent2">
            <a:lumMod val="75000"/>
          </a:schemeClr>
        </a:solidFill>
        <a:ln>
          <a:solidFill>
            <a:schemeClr val="accent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10</xdr:col>
      <xdr:colOff>57849</xdr:colOff>
      <xdr:row>4</xdr:row>
      <xdr:rowOff>139512</xdr:rowOff>
    </xdr:from>
    <xdr:to>
      <xdr:col>10</xdr:col>
      <xdr:colOff>186104</xdr:colOff>
      <xdr:row>5</xdr:row>
      <xdr:rowOff>39567</xdr:rowOff>
    </xdr:to>
    <xdr:sp macro="" textlink="">
      <xdr:nvSpPr>
        <xdr:cNvPr id="9" name="Pfeil: nach rechts 8">
          <a:extLst>
            <a:ext uri="{FF2B5EF4-FFF2-40B4-BE49-F238E27FC236}">
              <a16:creationId xmlns:a16="http://schemas.microsoft.com/office/drawing/2014/main" id="{00000000-0008-0000-0A00-000009000000}"/>
            </a:ext>
          </a:extLst>
        </xdr:cNvPr>
        <xdr:cNvSpPr/>
      </xdr:nvSpPr>
      <xdr:spPr>
        <a:xfrm rot="5400000">
          <a:off x="2615478" y="952268"/>
          <a:ext cx="141843" cy="128255"/>
        </a:xfrm>
        <a:prstGeom prst="rightArrow">
          <a:avLst/>
        </a:prstGeom>
        <a:solidFill>
          <a:schemeClr val="accent2">
            <a:lumMod val="75000"/>
          </a:schemeClr>
        </a:solidFill>
        <a:ln>
          <a:solidFill>
            <a:schemeClr val="accent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12</xdr:col>
      <xdr:colOff>56384</xdr:colOff>
      <xdr:row>4</xdr:row>
      <xdr:rowOff>145373</xdr:rowOff>
    </xdr:from>
    <xdr:to>
      <xdr:col>12</xdr:col>
      <xdr:colOff>184639</xdr:colOff>
      <xdr:row>5</xdr:row>
      <xdr:rowOff>45428</xdr:rowOff>
    </xdr:to>
    <xdr:sp macro="" textlink="">
      <xdr:nvSpPr>
        <xdr:cNvPr id="10" name="Pfeil: nach rechts 9">
          <a:extLst>
            <a:ext uri="{FF2B5EF4-FFF2-40B4-BE49-F238E27FC236}">
              <a16:creationId xmlns:a16="http://schemas.microsoft.com/office/drawing/2014/main" id="{00000000-0008-0000-0A00-00000A000000}"/>
            </a:ext>
          </a:extLst>
        </xdr:cNvPr>
        <xdr:cNvSpPr/>
      </xdr:nvSpPr>
      <xdr:spPr>
        <a:xfrm rot="5400000">
          <a:off x="3068282" y="958129"/>
          <a:ext cx="141843" cy="128255"/>
        </a:xfrm>
        <a:prstGeom prst="rightArrow">
          <a:avLst/>
        </a:prstGeom>
        <a:solidFill>
          <a:schemeClr val="accent2">
            <a:lumMod val="75000"/>
          </a:schemeClr>
        </a:solidFill>
        <a:ln>
          <a:solidFill>
            <a:schemeClr val="accent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1</xdr:col>
      <xdr:colOff>209549</xdr:colOff>
      <xdr:row>16</xdr:row>
      <xdr:rowOff>133350</xdr:rowOff>
    </xdr:from>
    <xdr:to>
      <xdr:col>19</xdr:col>
      <xdr:colOff>142874</xdr:colOff>
      <xdr:row>23</xdr:row>
      <xdr:rowOff>47625</xdr:rowOff>
    </xdr:to>
    <xdr:sp macro="" textlink="">
      <xdr:nvSpPr>
        <xdr:cNvPr id="11" name="Rechteck: abgerundete Ecken 10">
          <a:extLst>
            <a:ext uri="{FF2B5EF4-FFF2-40B4-BE49-F238E27FC236}">
              <a16:creationId xmlns:a16="http://schemas.microsoft.com/office/drawing/2014/main" id="{00000000-0008-0000-0A00-00000B000000}"/>
            </a:ext>
          </a:extLst>
        </xdr:cNvPr>
        <xdr:cNvSpPr/>
      </xdr:nvSpPr>
      <xdr:spPr>
        <a:xfrm>
          <a:off x="457199" y="3733800"/>
          <a:ext cx="4391025" cy="1314450"/>
        </a:xfrm>
        <a:prstGeom prst="roundRect">
          <a:avLst/>
        </a:prstGeom>
        <a:noFill/>
        <a:ln>
          <a:solidFill>
            <a:schemeClr val="accent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mc:AlternateContent xmlns:mc="http://schemas.openxmlformats.org/markup-compatibility/2006">
    <mc:Choice xmlns:a14="http://schemas.microsoft.com/office/drawing/2010/main" Requires="a14">
      <xdr:twoCellAnchor editAs="oneCell">
        <xdr:from>
          <xdr:col>1</xdr:col>
          <xdr:colOff>19050</xdr:colOff>
          <xdr:row>24</xdr:row>
          <xdr:rowOff>142875</xdr:rowOff>
        </xdr:from>
        <xdr:to>
          <xdr:col>8</xdr:col>
          <xdr:colOff>9525</xdr:colOff>
          <xdr:row>26</xdr:row>
          <xdr:rowOff>114300</xdr:rowOff>
        </xdr:to>
        <xdr:sp macro="" textlink="">
          <xdr:nvSpPr>
            <xdr:cNvPr id="8193" name="Check Box 1" descr="Rechenweg und Lösung ausblenden" hidden="1">
              <a:extLst>
                <a:ext uri="{63B3BB69-23CF-44E3-9099-C40C66FF867C}">
                  <a14:compatExt spid="_x0000_s8193"/>
                </a:ext>
                <a:ext uri="{FF2B5EF4-FFF2-40B4-BE49-F238E27FC236}">
                  <a16:creationId xmlns:a16="http://schemas.microsoft.com/office/drawing/2014/main" id="{00000000-0008-0000-0A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Rechenweg/Lösung ausblenden</a:t>
              </a:r>
            </a:p>
          </xdr:txBody>
        </xdr:sp>
        <xdr:clientData fLocksWithSheet="0"/>
      </xdr:twoCellAnchor>
    </mc:Choice>
    <mc:Fallback/>
  </mc:AlternateContent>
</xdr:wsDr>
</file>

<file path=xl/drawings/drawing11.xml><?xml version="1.0" encoding="utf-8"?>
<xdr:wsDr xmlns:xdr="http://schemas.openxmlformats.org/drawingml/2006/spreadsheetDrawing" xmlns:a="http://schemas.openxmlformats.org/drawingml/2006/main">
  <xdr:oneCellAnchor>
    <xdr:from>
      <xdr:col>44</xdr:col>
      <xdr:colOff>47625</xdr:colOff>
      <xdr:row>14</xdr:row>
      <xdr:rowOff>52387</xdr:rowOff>
    </xdr:from>
    <xdr:ext cx="65" cy="172227"/>
    <xdr:sp macro="" textlink="">
      <xdr:nvSpPr>
        <xdr:cNvPr id="2" name="Textfeld 1">
          <a:extLst>
            <a:ext uri="{FF2B5EF4-FFF2-40B4-BE49-F238E27FC236}">
              <a16:creationId xmlns:a16="http://schemas.microsoft.com/office/drawing/2014/main" id="{00000000-0008-0000-0B00-000002000000}"/>
            </a:ext>
          </a:extLst>
        </xdr:cNvPr>
        <xdr:cNvSpPr txBox="1"/>
      </xdr:nvSpPr>
      <xdr:spPr>
        <a:xfrm>
          <a:off x="7715250" y="3243262"/>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de-DE" sz="1100"/>
        </a:p>
      </xdr:txBody>
    </xdr:sp>
    <xdr:clientData/>
  </xdr:oneCellAnchor>
  <xdr:twoCellAnchor>
    <xdr:from>
      <xdr:col>3</xdr:col>
      <xdr:colOff>182441</xdr:colOff>
      <xdr:row>3</xdr:row>
      <xdr:rowOff>41764</xdr:rowOff>
    </xdr:from>
    <xdr:to>
      <xdr:col>5</xdr:col>
      <xdr:colOff>182441</xdr:colOff>
      <xdr:row>3</xdr:row>
      <xdr:rowOff>190500</xdr:rowOff>
    </xdr:to>
    <xdr:sp macro="" textlink="">
      <xdr:nvSpPr>
        <xdr:cNvPr id="3" name="Pfeil: nach rechts 2">
          <a:extLst>
            <a:ext uri="{FF2B5EF4-FFF2-40B4-BE49-F238E27FC236}">
              <a16:creationId xmlns:a16="http://schemas.microsoft.com/office/drawing/2014/main" id="{00000000-0008-0000-0B00-000003000000}"/>
            </a:ext>
          </a:extLst>
        </xdr:cNvPr>
        <xdr:cNvSpPr/>
      </xdr:nvSpPr>
      <xdr:spPr>
        <a:xfrm rot="10800000">
          <a:off x="1112960" y="635245"/>
          <a:ext cx="366346" cy="148736"/>
        </a:xfrm>
        <a:prstGeom prst="rightArrow">
          <a:avLst/>
        </a:prstGeom>
        <a:solidFill>
          <a:schemeClr val="accent2">
            <a:lumMod val="75000"/>
          </a:schemeClr>
        </a:solidFill>
        <a:ln>
          <a:solidFill>
            <a:schemeClr val="accent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2</xdr:col>
      <xdr:colOff>58105</xdr:colOff>
      <xdr:row>4</xdr:row>
      <xdr:rowOff>163659</xdr:rowOff>
    </xdr:from>
    <xdr:to>
      <xdr:col>2</xdr:col>
      <xdr:colOff>186360</xdr:colOff>
      <xdr:row>5</xdr:row>
      <xdr:rowOff>63714</xdr:rowOff>
    </xdr:to>
    <xdr:sp macro="" textlink="">
      <xdr:nvSpPr>
        <xdr:cNvPr id="4" name="Pfeil: nach rechts 3">
          <a:extLst>
            <a:ext uri="{FF2B5EF4-FFF2-40B4-BE49-F238E27FC236}">
              <a16:creationId xmlns:a16="http://schemas.microsoft.com/office/drawing/2014/main" id="{00000000-0008-0000-0B00-000004000000}"/>
            </a:ext>
          </a:extLst>
        </xdr:cNvPr>
        <xdr:cNvSpPr/>
      </xdr:nvSpPr>
      <xdr:spPr>
        <a:xfrm rot="5400000">
          <a:off x="797542" y="977211"/>
          <a:ext cx="140251" cy="128255"/>
        </a:xfrm>
        <a:prstGeom prst="rightArrow">
          <a:avLst/>
        </a:prstGeom>
        <a:solidFill>
          <a:schemeClr val="accent2">
            <a:lumMod val="75000"/>
          </a:schemeClr>
        </a:solidFill>
        <a:ln>
          <a:solidFill>
            <a:schemeClr val="accent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4</xdr:col>
      <xdr:colOff>49313</xdr:colOff>
      <xdr:row>4</xdr:row>
      <xdr:rowOff>165379</xdr:rowOff>
    </xdr:from>
    <xdr:to>
      <xdr:col>4</xdr:col>
      <xdr:colOff>177568</xdr:colOff>
      <xdr:row>5</xdr:row>
      <xdr:rowOff>65434</xdr:rowOff>
    </xdr:to>
    <xdr:sp macro="" textlink="">
      <xdr:nvSpPr>
        <xdr:cNvPr id="5" name="Pfeil: nach rechts 4">
          <a:extLst>
            <a:ext uri="{FF2B5EF4-FFF2-40B4-BE49-F238E27FC236}">
              <a16:creationId xmlns:a16="http://schemas.microsoft.com/office/drawing/2014/main" id="{00000000-0008-0000-0B00-000005000000}"/>
            </a:ext>
          </a:extLst>
        </xdr:cNvPr>
        <xdr:cNvSpPr/>
      </xdr:nvSpPr>
      <xdr:spPr>
        <a:xfrm rot="5400000">
          <a:off x="1244293" y="978931"/>
          <a:ext cx="140251" cy="128255"/>
        </a:xfrm>
        <a:prstGeom prst="rightArrow">
          <a:avLst/>
        </a:prstGeom>
        <a:solidFill>
          <a:schemeClr val="accent2">
            <a:lumMod val="75000"/>
          </a:schemeClr>
        </a:solidFill>
        <a:ln>
          <a:solidFill>
            <a:schemeClr val="accent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5</xdr:col>
      <xdr:colOff>47846</xdr:colOff>
      <xdr:row>4</xdr:row>
      <xdr:rowOff>167099</xdr:rowOff>
    </xdr:from>
    <xdr:to>
      <xdr:col>5</xdr:col>
      <xdr:colOff>176101</xdr:colOff>
      <xdr:row>5</xdr:row>
      <xdr:rowOff>67154</xdr:rowOff>
    </xdr:to>
    <xdr:sp macro="" textlink="">
      <xdr:nvSpPr>
        <xdr:cNvPr id="6" name="Pfeil: nach rechts 5">
          <a:extLst>
            <a:ext uri="{FF2B5EF4-FFF2-40B4-BE49-F238E27FC236}">
              <a16:creationId xmlns:a16="http://schemas.microsoft.com/office/drawing/2014/main" id="{00000000-0008-0000-0B00-000006000000}"/>
            </a:ext>
          </a:extLst>
        </xdr:cNvPr>
        <xdr:cNvSpPr/>
      </xdr:nvSpPr>
      <xdr:spPr>
        <a:xfrm rot="5400000">
          <a:off x="1470598" y="980651"/>
          <a:ext cx="140251" cy="128255"/>
        </a:xfrm>
        <a:prstGeom prst="rightArrow">
          <a:avLst/>
        </a:prstGeom>
        <a:solidFill>
          <a:schemeClr val="accent2">
            <a:lumMod val="75000"/>
          </a:schemeClr>
        </a:solidFill>
        <a:ln>
          <a:solidFill>
            <a:schemeClr val="accent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8</xdr:col>
      <xdr:colOff>57849</xdr:colOff>
      <xdr:row>4</xdr:row>
      <xdr:rowOff>164358</xdr:rowOff>
    </xdr:from>
    <xdr:to>
      <xdr:col>8</xdr:col>
      <xdr:colOff>186104</xdr:colOff>
      <xdr:row>5</xdr:row>
      <xdr:rowOff>64413</xdr:rowOff>
    </xdr:to>
    <xdr:sp macro="" textlink="">
      <xdr:nvSpPr>
        <xdr:cNvPr id="7" name="Pfeil: nach rechts 6">
          <a:extLst>
            <a:ext uri="{FF2B5EF4-FFF2-40B4-BE49-F238E27FC236}">
              <a16:creationId xmlns:a16="http://schemas.microsoft.com/office/drawing/2014/main" id="{00000000-0008-0000-0B00-000007000000}"/>
            </a:ext>
          </a:extLst>
        </xdr:cNvPr>
        <xdr:cNvSpPr/>
      </xdr:nvSpPr>
      <xdr:spPr>
        <a:xfrm rot="5400000">
          <a:off x="2163916" y="977910"/>
          <a:ext cx="140251" cy="128255"/>
        </a:xfrm>
        <a:prstGeom prst="rightArrow">
          <a:avLst/>
        </a:prstGeom>
        <a:solidFill>
          <a:schemeClr val="accent2">
            <a:lumMod val="75000"/>
          </a:schemeClr>
        </a:solidFill>
        <a:ln>
          <a:solidFill>
            <a:schemeClr val="accent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3</xdr:col>
      <xdr:colOff>43196</xdr:colOff>
      <xdr:row>4</xdr:row>
      <xdr:rowOff>164903</xdr:rowOff>
    </xdr:from>
    <xdr:to>
      <xdr:col>3</xdr:col>
      <xdr:colOff>171451</xdr:colOff>
      <xdr:row>5</xdr:row>
      <xdr:rowOff>64958</xdr:rowOff>
    </xdr:to>
    <xdr:sp macro="" textlink="">
      <xdr:nvSpPr>
        <xdr:cNvPr id="9" name="Pfeil: nach rechts 8">
          <a:extLst>
            <a:ext uri="{FF2B5EF4-FFF2-40B4-BE49-F238E27FC236}">
              <a16:creationId xmlns:a16="http://schemas.microsoft.com/office/drawing/2014/main" id="{00000000-0008-0000-0B00-000009000000}"/>
            </a:ext>
          </a:extLst>
        </xdr:cNvPr>
        <xdr:cNvSpPr/>
      </xdr:nvSpPr>
      <xdr:spPr>
        <a:xfrm rot="5400000">
          <a:off x="1010405" y="978455"/>
          <a:ext cx="140251" cy="128255"/>
        </a:xfrm>
        <a:prstGeom prst="rightArrow">
          <a:avLst/>
        </a:prstGeom>
        <a:solidFill>
          <a:schemeClr val="accent2">
            <a:lumMod val="75000"/>
          </a:schemeClr>
        </a:solidFill>
        <a:ln>
          <a:solidFill>
            <a:schemeClr val="accent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oneCellAnchor>
    <xdr:from>
      <xdr:col>31</xdr:col>
      <xdr:colOff>47625</xdr:colOff>
      <xdr:row>14</xdr:row>
      <xdr:rowOff>52387</xdr:rowOff>
    </xdr:from>
    <xdr:ext cx="65" cy="172227"/>
    <xdr:sp macro="" textlink="">
      <xdr:nvSpPr>
        <xdr:cNvPr id="10" name="Textfeld 9">
          <a:extLst>
            <a:ext uri="{FF2B5EF4-FFF2-40B4-BE49-F238E27FC236}">
              <a16:creationId xmlns:a16="http://schemas.microsoft.com/office/drawing/2014/main" id="{00000000-0008-0000-0B00-00000A000000}"/>
            </a:ext>
          </a:extLst>
        </xdr:cNvPr>
        <xdr:cNvSpPr txBox="1"/>
      </xdr:nvSpPr>
      <xdr:spPr>
        <a:xfrm>
          <a:off x="8458200" y="3243262"/>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de-DE" sz="1100"/>
        </a:p>
      </xdr:txBody>
    </xdr:sp>
    <xdr:clientData/>
  </xdr:oneCellAnchor>
  <xdr:oneCellAnchor>
    <xdr:from>
      <xdr:col>49</xdr:col>
      <xdr:colOff>95250</xdr:colOff>
      <xdr:row>14</xdr:row>
      <xdr:rowOff>61912</xdr:rowOff>
    </xdr:from>
    <xdr:ext cx="65" cy="172227"/>
    <xdr:sp macro="" textlink="">
      <xdr:nvSpPr>
        <xdr:cNvPr id="8" name="Textfeld 7">
          <a:extLst>
            <a:ext uri="{FF2B5EF4-FFF2-40B4-BE49-F238E27FC236}">
              <a16:creationId xmlns:a16="http://schemas.microsoft.com/office/drawing/2014/main" id="{00000000-0008-0000-0B00-000008000000}"/>
            </a:ext>
          </a:extLst>
        </xdr:cNvPr>
        <xdr:cNvSpPr txBox="1"/>
      </xdr:nvSpPr>
      <xdr:spPr>
        <a:xfrm>
          <a:off x="8458200" y="3243262"/>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de-DE" sz="1100"/>
        </a:p>
      </xdr:txBody>
    </xdr:sp>
    <xdr:clientData/>
  </xdr:oneCellAnchor>
  <xdr:twoCellAnchor>
    <xdr:from>
      <xdr:col>1</xdr:col>
      <xdr:colOff>257175</xdr:colOff>
      <xdr:row>20</xdr:row>
      <xdr:rowOff>133350</xdr:rowOff>
    </xdr:from>
    <xdr:to>
      <xdr:col>30</xdr:col>
      <xdr:colOff>38101</xdr:colOff>
      <xdr:row>27</xdr:row>
      <xdr:rowOff>47625</xdr:rowOff>
    </xdr:to>
    <xdr:sp macro="" textlink="">
      <xdr:nvSpPr>
        <xdr:cNvPr id="12" name="Rechteck: abgerundete Ecken 11">
          <a:extLst>
            <a:ext uri="{FF2B5EF4-FFF2-40B4-BE49-F238E27FC236}">
              <a16:creationId xmlns:a16="http://schemas.microsoft.com/office/drawing/2014/main" id="{00000000-0008-0000-0B00-00000C000000}"/>
            </a:ext>
          </a:extLst>
        </xdr:cNvPr>
        <xdr:cNvSpPr/>
      </xdr:nvSpPr>
      <xdr:spPr>
        <a:xfrm>
          <a:off x="504825" y="4514850"/>
          <a:ext cx="4448176" cy="1314450"/>
        </a:xfrm>
        <a:prstGeom prst="roundRect">
          <a:avLst/>
        </a:prstGeom>
        <a:noFill/>
        <a:ln>
          <a:solidFill>
            <a:schemeClr val="accent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mc:AlternateContent xmlns:mc="http://schemas.openxmlformats.org/markup-compatibility/2006">
    <mc:Choice xmlns:a14="http://schemas.microsoft.com/office/drawing/2010/main" Requires="a14">
      <xdr:twoCellAnchor editAs="oneCell">
        <xdr:from>
          <xdr:col>1</xdr:col>
          <xdr:colOff>19050</xdr:colOff>
          <xdr:row>28</xdr:row>
          <xdr:rowOff>142875</xdr:rowOff>
        </xdr:from>
        <xdr:to>
          <xdr:col>9</xdr:col>
          <xdr:colOff>19050</xdr:colOff>
          <xdr:row>30</xdr:row>
          <xdr:rowOff>114300</xdr:rowOff>
        </xdr:to>
        <xdr:sp macro="" textlink="">
          <xdr:nvSpPr>
            <xdr:cNvPr id="9217" name="Check Box 1" descr="Rechenweg und Lösung ausblenden" hidden="1">
              <a:extLst>
                <a:ext uri="{63B3BB69-23CF-44E3-9099-C40C66FF867C}">
                  <a14:compatExt spid="_x0000_s9217"/>
                </a:ext>
                <a:ext uri="{FF2B5EF4-FFF2-40B4-BE49-F238E27FC236}">
                  <a16:creationId xmlns:a16="http://schemas.microsoft.com/office/drawing/2014/main" id="{00000000-0008-0000-0B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Rechenweg/Lösung ausblenden</a:t>
              </a:r>
            </a:p>
          </xdr:txBody>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5</xdr:col>
      <xdr:colOff>266700</xdr:colOff>
      <xdr:row>15</xdr:row>
      <xdr:rowOff>66675</xdr:rowOff>
    </xdr:from>
    <xdr:to>
      <xdr:col>5</xdr:col>
      <xdr:colOff>507023</xdr:colOff>
      <xdr:row>16</xdr:row>
      <xdr:rowOff>104775</xdr:rowOff>
    </xdr:to>
    <xdr:sp macro="" textlink="">
      <xdr:nvSpPr>
        <xdr:cNvPr id="2" name="Pfeil: nach rechts 1">
          <a:extLst>
            <a:ext uri="{FF2B5EF4-FFF2-40B4-BE49-F238E27FC236}">
              <a16:creationId xmlns:a16="http://schemas.microsoft.com/office/drawing/2014/main" id="{00000000-0008-0000-0100-000002000000}"/>
            </a:ext>
          </a:extLst>
        </xdr:cNvPr>
        <xdr:cNvSpPr/>
      </xdr:nvSpPr>
      <xdr:spPr>
        <a:xfrm rot="5400000">
          <a:off x="1820374" y="3542201"/>
          <a:ext cx="238125" cy="240323"/>
        </a:xfrm>
        <a:prstGeom prst="rightArrow">
          <a:avLst/>
        </a:prstGeom>
        <a:solidFill>
          <a:schemeClr val="accent2">
            <a:lumMod val="75000"/>
          </a:schemeClr>
        </a:solidFill>
        <a:ln>
          <a:solidFill>
            <a:schemeClr val="accent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1</xdr:col>
      <xdr:colOff>209550</xdr:colOff>
      <xdr:row>21</xdr:row>
      <xdr:rowOff>104775</xdr:rowOff>
    </xdr:from>
    <xdr:to>
      <xdr:col>8</xdr:col>
      <xdr:colOff>142875</xdr:colOff>
      <xdr:row>27</xdr:row>
      <xdr:rowOff>171450</xdr:rowOff>
    </xdr:to>
    <xdr:sp macro="" textlink="">
      <xdr:nvSpPr>
        <xdr:cNvPr id="3" name="Rechteck: abgerundete Ecken 2">
          <a:extLst>
            <a:ext uri="{FF2B5EF4-FFF2-40B4-BE49-F238E27FC236}">
              <a16:creationId xmlns:a16="http://schemas.microsoft.com/office/drawing/2014/main" id="{00000000-0008-0000-0100-000003000000}"/>
            </a:ext>
          </a:extLst>
        </xdr:cNvPr>
        <xdr:cNvSpPr/>
      </xdr:nvSpPr>
      <xdr:spPr>
        <a:xfrm>
          <a:off x="495300" y="4781550"/>
          <a:ext cx="2771775" cy="1266825"/>
        </a:xfrm>
        <a:prstGeom prst="roundRect">
          <a:avLst/>
        </a:prstGeom>
        <a:noFill/>
        <a:ln>
          <a:solidFill>
            <a:schemeClr val="accent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mc:AlternateContent xmlns:mc="http://schemas.openxmlformats.org/markup-compatibility/2006">
    <mc:Choice xmlns:a14="http://schemas.microsoft.com/office/drawing/2010/main" Requires="a14">
      <xdr:twoCellAnchor editAs="oneCell">
        <xdr:from>
          <xdr:col>0</xdr:col>
          <xdr:colOff>266700</xdr:colOff>
          <xdr:row>28</xdr:row>
          <xdr:rowOff>104775</xdr:rowOff>
        </xdr:from>
        <xdr:to>
          <xdr:col>6</xdr:col>
          <xdr:colOff>28575</xdr:colOff>
          <xdr:row>30</xdr:row>
          <xdr:rowOff>76200</xdr:rowOff>
        </xdr:to>
        <xdr:sp macro="" textlink="">
          <xdr:nvSpPr>
            <xdr:cNvPr id="1025" name="Check Box 1" descr="Rechenweg und Lösung ausblenden" hidden="1">
              <a:extLst>
                <a:ext uri="{63B3BB69-23CF-44E3-9099-C40C66FF867C}">
                  <a14:compatExt spid="_x0000_s1025"/>
                </a:ext>
                <a:ext uri="{FF2B5EF4-FFF2-40B4-BE49-F238E27FC236}">
                  <a16:creationId xmlns:a16="http://schemas.microsoft.com/office/drawing/2014/main" id="{00000000-0008-0000-01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Rechenweg/Lösung ausblenden</a:t>
              </a:r>
            </a:p>
          </xdr:txBody>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152400</xdr:colOff>
      <xdr:row>1</xdr:row>
      <xdr:rowOff>28575</xdr:rowOff>
    </xdr:from>
    <xdr:to>
      <xdr:col>9</xdr:col>
      <xdr:colOff>314325</xdr:colOff>
      <xdr:row>24</xdr:row>
      <xdr:rowOff>28575</xdr:rowOff>
    </xdr:to>
    <mc:AlternateContent xmlns:mc="http://schemas.openxmlformats.org/markup-compatibility/2006" xmlns:a14="http://schemas.microsoft.com/office/drawing/2010/main">
      <mc:Choice Requires="a14">
        <xdr:sp macro="" textlink="">
          <xdr:nvSpPr>
            <xdr:cNvPr id="2" name="Textfeld 1">
              <a:extLst>
                <a:ext uri="{FF2B5EF4-FFF2-40B4-BE49-F238E27FC236}">
                  <a16:creationId xmlns:a16="http://schemas.microsoft.com/office/drawing/2014/main" id="{00000000-0008-0000-0200-000002000000}"/>
                </a:ext>
              </a:extLst>
            </xdr:cNvPr>
            <xdr:cNvSpPr txBox="1"/>
          </xdr:nvSpPr>
          <xdr:spPr>
            <a:xfrm>
              <a:off x="152400" y="219075"/>
              <a:ext cx="7019925" cy="43815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200" b="1" i="1" u="sng">
                  <a:solidFill>
                    <a:schemeClr val="dk1"/>
                  </a:solidFill>
                  <a:effectLst/>
                  <a:latin typeface="+mn-lt"/>
                  <a:ea typeface="+mn-ea"/>
                  <a:cs typeface="+mn-cs"/>
                </a:rPr>
                <a:t>Stellenwert</a:t>
              </a:r>
              <a:r>
                <a:rPr lang="de-DE" sz="1200" b="1" u="sng">
                  <a:solidFill>
                    <a:schemeClr val="dk1"/>
                  </a:solidFill>
                  <a:effectLst/>
                  <a:latin typeface="+mn-lt"/>
                  <a:ea typeface="+mn-ea"/>
                  <a:cs typeface="+mn-cs"/>
                </a:rPr>
                <a:t>systeme: Bezeichnungen und Schreibweisen</a:t>
              </a:r>
              <a:endParaRPr lang="de-DE" sz="1200" b="1">
                <a:solidFill>
                  <a:schemeClr val="dk1"/>
                </a:solidFill>
                <a:effectLst/>
                <a:latin typeface="+mn-lt"/>
                <a:ea typeface="+mn-ea"/>
                <a:cs typeface="+mn-cs"/>
              </a:endParaRPr>
            </a:p>
            <a:p>
              <a:endParaRPr lang="de-DE" sz="1200">
                <a:solidFill>
                  <a:schemeClr val="dk1"/>
                </a:solidFill>
                <a:effectLst/>
                <a:latin typeface="+mn-lt"/>
                <a:ea typeface="+mn-ea"/>
                <a:cs typeface="+mn-cs"/>
              </a:endParaRPr>
            </a:p>
            <a:p>
              <a:r>
                <a:rPr lang="de-DE" sz="1200">
                  <a:solidFill>
                    <a:schemeClr val="dk1"/>
                  </a:solidFill>
                  <a:effectLst/>
                  <a:latin typeface="+mn-lt"/>
                  <a:ea typeface="+mn-ea"/>
                  <a:cs typeface="+mn-cs"/>
                </a:rPr>
                <a:t>Im Dezimalsystem spricht man von der Fünfunddreißigtausendsechshundertsiebenundsechzig und schreibt:</a:t>
              </a:r>
            </a:p>
            <a:p>
              <a:endParaRPr lang="de-DE" sz="1200">
                <a:solidFill>
                  <a:schemeClr val="dk1"/>
                </a:solidFill>
                <a:effectLst/>
                <a:latin typeface="+mn-lt"/>
                <a:ea typeface="+mn-ea"/>
                <a:cs typeface="+mn-cs"/>
              </a:endParaRPr>
            </a:p>
            <a:p>
              <a:pPr/>
              <a14:m>
                <m:oMathPara xmlns:m="http://schemas.openxmlformats.org/officeDocument/2006/math">
                  <m:oMathParaPr>
                    <m:jc m:val="centerGroup"/>
                  </m:oMathParaPr>
                  <m:oMath xmlns:m="http://schemas.openxmlformats.org/officeDocument/2006/math">
                    <m:r>
                      <a:rPr lang="de-DE" sz="1200" i="1">
                        <a:solidFill>
                          <a:schemeClr val="accent1"/>
                        </a:solidFill>
                        <a:effectLst/>
                        <a:latin typeface="Cambria Math" panose="02040503050406030204" pitchFamily="18" charset="0"/>
                        <a:ea typeface="+mn-ea"/>
                        <a:cs typeface="+mn-cs"/>
                      </a:rPr>
                      <m:t>35667=</m:t>
                    </m:r>
                    <m:sSub>
                      <m:sSubPr>
                        <m:ctrlPr>
                          <a:rPr lang="de-DE" sz="1200" i="1">
                            <a:solidFill>
                              <a:schemeClr val="accent1"/>
                            </a:solidFill>
                            <a:effectLst/>
                            <a:latin typeface="Cambria Math" panose="02040503050406030204" pitchFamily="18" charset="0"/>
                            <a:ea typeface="+mn-ea"/>
                            <a:cs typeface="+mn-cs"/>
                          </a:rPr>
                        </m:ctrlPr>
                      </m:sSubPr>
                      <m:e>
                        <m:d>
                          <m:dPr>
                            <m:begChr m:val="["/>
                            <m:endChr m:val="]"/>
                            <m:ctrlPr>
                              <a:rPr lang="de-DE" sz="1200" i="1">
                                <a:solidFill>
                                  <a:schemeClr val="accent1"/>
                                </a:solidFill>
                                <a:effectLst/>
                                <a:latin typeface="Cambria Math" panose="02040503050406030204" pitchFamily="18" charset="0"/>
                                <a:ea typeface="+mn-ea"/>
                                <a:cs typeface="+mn-cs"/>
                              </a:rPr>
                            </m:ctrlPr>
                          </m:dPr>
                          <m:e>
                            <m:r>
                              <a:rPr lang="de-DE" sz="1200" i="1">
                                <a:solidFill>
                                  <a:schemeClr val="accent1"/>
                                </a:solidFill>
                                <a:effectLst/>
                                <a:latin typeface="Cambria Math" panose="02040503050406030204" pitchFamily="18" charset="0"/>
                                <a:ea typeface="+mn-ea"/>
                                <a:cs typeface="+mn-cs"/>
                              </a:rPr>
                              <m:t>35667</m:t>
                            </m:r>
                          </m:e>
                        </m:d>
                      </m:e>
                      <m:sub>
                        <m:r>
                          <a:rPr lang="de-DE" sz="1200" i="1">
                            <a:solidFill>
                              <a:schemeClr val="accent1"/>
                            </a:solidFill>
                            <a:effectLst/>
                            <a:latin typeface="Cambria Math" panose="02040503050406030204" pitchFamily="18" charset="0"/>
                            <a:ea typeface="+mn-ea"/>
                            <a:cs typeface="+mn-cs"/>
                          </a:rPr>
                          <m:t>10</m:t>
                        </m:r>
                      </m:sub>
                    </m:sSub>
                    <m:r>
                      <a:rPr lang="de-DE" sz="1200" i="1">
                        <a:solidFill>
                          <a:schemeClr val="accent1"/>
                        </a:solidFill>
                        <a:effectLst/>
                        <a:latin typeface="Cambria Math" panose="02040503050406030204" pitchFamily="18" charset="0"/>
                        <a:ea typeface="+mn-ea"/>
                        <a:cs typeface="+mn-cs"/>
                      </a:rPr>
                      <m:t>=</m:t>
                    </m:r>
                    <m:sSub>
                      <m:sSubPr>
                        <m:ctrlPr>
                          <a:rPr lang="de-DE" sz="1200" i="1">
                            <a:solidFill>
                              <a:schemeClr val="accent1"/>
                            </a:solidFill>
                            <a:effectLst/>
                            <a:latin typeface="Cambria Math" panose="02040503050406030204" pitchFamily="18" charset="0"/>
                            <a:ea typeface="+mn-ea"/>
                            <a:cs typeface="+mn-cs"/>
                          </a:rPr>
                        </m:ctrlPr>
                      </m:sSubPr>
                      <m:e>
                        <m:r>
                          <a:rPr lang="de-DE" sz="1200" i="1">
                            <a:solidFill>
                              <a:schemeClr val="accent1"/>
                            </a:solidFill>
                            <a:effectLst/>
                            <a:latin typeface="Cambria Math" panose="02040503050406030204" pitchFamily="18" charset="0"/>
                            <a:ea typeface="+mn-ea"/>
                            <a:cs typeface="+mn-cs"/>
                          </a:rPr>
                          <m:t>35667</m:t>
                        </m:r>
                      </m:e>
                      <m:sub>
                        <m:r>
                          <a:rPr lang="de-DE" sz="1200" i="1">
                            <a:solidFill>
                              <a:schemeClr val="accent1"/>
                            </a:solidFill>
                            <a:effectLst/>
                            <a:latin typeface="Cambria Math" panose="02040503050406030204" pitchFamily="18" charset="0"/>
                            <a:ea typeface="+mn-ea"/>
                            <a:cs typeface="+mn-cs"/>
                          </a:rPr>
                          <m:t>10</m:t>
                        </m:r>
                      </m:sub>
                    </m:sSub>
                    <m:r>
                      <a:rPr lang="de-DE" sz="1200" i="1">
                        <a:solidFill>
                          <a:schemeClr val="accent1"/>
                        </a:solidFill>
                        <a:effectLst/>
                        <a:latin typeface="Cambria Math" panose="02040503050406030204" pitchFamily="18" charset="0"/>
                        <a:ea typeface="+mn-ea"/>
                        <a:cs typeface="+mn-cs"/>
                      </a:rPr>
                      <m:t>=</m:t>
                    </m:r>
                    <m:sSub>
                      <m:sSubPr>
                        <m:ctrlPr>
                          <a:rPr lang="de-DE" sz="1200" i="1">
                            <a:solidFill>
                              <a:schemeClr val="accent1"/>
                            </a:solidFill>
                            <a:effectLst/>
                            <a:latin typeface="Cambria Math" panose="02040503050406030204" pitchFamily="18" charset="0"/>
                            <a:ea typeface="+mn-ea"/>
                            <a:cs typeface="+mn-cs"/>
                          </a:rPr>
                        </m:ctrlPr>
                      </m:sSubPr>
                      <m:e>
                        <m:r>
                          <a:rPr lang="de-DE" sz="1200" i="1">
                            <a:solidFill>
                              <a:schemeClr val="accent1"/>
                            </a:solidFill>
                            <a:effectLst/>
                            <a:latin typeface="Cambria Math" panose="02040503050406030204" pitchFamily="18" charset="0"/>
                            <a:ea typeface="+mn-ea"/>
                            <a:cs typeface="+mn-cs"/>
                          </a:rPr>
                          <m:t>35667</m:t>
                        </m:r>
                      </m:e>
                      <m:sub>
                        <m:r>
                          <a:rPr lang="de-DE" sz="1200" i="1">
                            <a:solidFill>
                              <a:schemeClr val="accent1"/>
                            </a:solidFill>
                            <a:effectLst/>
                            <a:latin typeface="Cambria Math" panose="02040503050406030204" pitchFamily="18" charset="0"/>
                            <a:ea typeface="+mn-ea"/>
                            <a:cs typeface="+mn-cs"/>
                          </a:rPr>
                          <m:t>(10)</m:t>
                        </m:r>
                      </m:sub>
                    </m:sSub>
                  </m:oMath>
                </m:oMathPara>
              </a14:m>
              <a:endParaRPr lang="de-DE" sz="1200">
                <a:solidFill>
                  <a:schemeClr val="dk1"/>
                </a:solidFill>
                <a:effectLst/>
                <a:latin typeface="+mn-lt"/>
                <a:ea typeface="+mn-ea"/>
                <a:cs typeface="+mn-cs"/>
              </a:endParaRPr>
            </a:p>
            <a:p>
              <a:endParaRPr lang="de-DE" sz="1200">
                <a:solidFill>
                  <a:schemeClr val="dk1"/>
                </a:solidFill>
                <a:effectLst/>
                <a:latin typeface="+mn-lt"/>
                <a:ea typeface="+mn-ea"/>
                <a:cs typeface="+mn-cs"/>
              </a:endParaRPr>
            </a:p>
            <a:p>
              <a:r>
                <a:rPr lang="de-DE" sz="1200">
                  <a:solidFill>
                    <a:schemeClr val="dk1"/>
                  </a:solidFill>
                  <a:effectLst/>
                  <a:latin typeface="+mn-lt"/>
                  <a:ea typeface="+mn-ea"/>
                  <a:cs typeface="+mn-cs"/>
                </a:rPr>
                <a:t>Sie besteht aus den (Grund)</a:t>
              </a:r>
              <a:r>
                <a:rPr lang="de-DE" sz="1200" i="1">
                  <a:solidFill>
                    <a:schemeClr val="dk1"/>
                  </a:solidFill>
                  <a:effectLst/>
                  <a:latin typeface="+mn-lt"/>
                  <a:ea typeface="+mn-ea"/>
                  <a:cs typeface="+mn-cs"/>
                </a:rPr>
                <a:t>Ziffern</a:t>
              </a:r>
              <a:r>
                <a:rPr lang="de-DE" sz="1200">
                  <a:solidFill>
                    <a:schemeClr val="dk1"/>
                  </a:solidFill>
                  <a:effectLst/>
                  <a:latin typeface="+mn-lt"/>
                  <a:ea typeface="+mn-ea"/>
                  <a:cs typeface="+mn-cs"/>
                </a:rPr>
                <a:t> 3-5-6-6-7. Die </a:t>
              </a:r>
              <a:r>
                <a:rPr lang="de-DE" sz="1200" i="1">
                  <a:solidFill>
                    <a:schemeClr val="dk1"/>
                  </a:solidFill>
                  <a:effectLst/>
                  <a:latin typeface="+mn-lt"/>
                  <a:ea typeface="+mn-ea"/>
                  <a:cs typeface="+mn-cs"/>
                </a:rPr>
                <a:t>Basis</a:t>
              </a:r>
              <a:r>
                <a:rPr lang="de-DE" sz="1200">
                  <a:solidFill>
                    <a:schemeClr val="dk1"/>
                  </a:solidFill>
                  <a:effectLst/>
                  <a:latin typeface="+mn-lt"/>
                  <a:ea typeface="+mn-ea"/>
                  <a:cs typeface="+mn-cs"/>
                </a:rPr>
                <a:t> (oder Grundzahl) ist 10.</a:t>
              </a:r>
            </a:p>
            <a:p>
              <a:endParaRPr lang="de-DE" sz="1200">
                <a:solidFill>
                  <a:schemeClr val="dk1"/>
                </a:solidFill>
                <a:effectLst/>
                <a:latin typeface="+mn-lt"/>
                <a:ea typeface="+mn-ea"/>
                <a:cs typeface="+mn-cs"/>
              </a:endParaRPr>
            </a:p>
            <a:p>
              <a:r>
                <a:rPr lang="de-DE" sz="1200">
                  <a:solidFill>
                    <a:schemeClr val="dk1"/>
                  </a:solidFill>
                  <a:effectLst/>
                  <a:latin typeface="+mn-lt"/>
                  <a:ea typeface="+mn-ea"/>
                  <a:cs typeface="+mn-cs"/>
                </a:rPr>
                <a:t>Jede Ziffer vermittelt zwei Informationen:</a:t>
              </a:r>
            </a:p>
            <a:p>
              <a:pPr lvl="0"/>
              <a:endParaRPr lang="de-DE" sz="1200" i="1">
                <a:solidFill>
                  <a:schemeClr val="dk1"/>
                </a:solidFill>
                <a:effectLst/>
                <a:latin typeface="+mn-lt"/>
                <a:ea typeface="+mn-ea"/>
                <a:cs typeface="+mn-cs"/>
              </a:endParaRPr>
            </a:p>
            <a:p>
              <a:pPr lvl="0"/>
              <a:r>
                <a:rPr lang="de-DE" sz="1200" i="1">
                  <a:solidFill>
                    <a:schemeClr val="dk1"/>
                  </a:solidFill>
                  <a:effectLst/>
                  <a:latin typeface="+mn-lt"/>
                  <a:ea typeface="+mn-ea"/>
                  <a:cs typeface="+mn-cs"/>
                </a:rPr>
                <a:t>	1.  Zahlenwert</a:t>
              </a:r>
              <a:r>
                <a:rPr lang="de-DE" sz="1200">
                  <a:solidFill>
                    <a:schemeClr val="dk1"/>
                  </a:solidFill>
                  <a:effectLst/>
                  <a:latin typeface="+mn-lt"/>
                  <a:ea typeface="+mn-ea"/>
                  <a:cs typeface="+mn-cs"/>
                </a:rPr>
                <a:t>: </a:t>
              </a:r>
              <a:r>
                <a:rPr lang="de-DE" sz="1200" i="1">
                  <a:solidFill>
                    <a:schemeClr val="dk1"/>
                  </a:solidFill>
                  <a:effectLst/>
                  <a:latin typeface="+mn-lt"/>
                  <a:ea typeface="+mn-ea"/>
                  <a:cs typeface="+mn-cs"/>
                </a:rPr>
                <a:t>Anzahl</a:t>
              </a:r>
              <a:r>
                <a:rPr lang="de-DE" sz="1200">
                  <a:solidFill>
                    <a:schemeClr val="dk1"/>
                  </a:solidFill>
                  <a:effectLst/>
                  <a:latin typeface="+mn-lt"/>
                  <a:ea typeface="+mn-ea"/>
                  <a:cs typeface="+mn-cs"/>
                </a:rPr>
                <a:t> der Bündel der betreffenden Mächtigkeit</a:t>
              </a:r>
            </a:p>
            <a:p>
              <a:pPr lvl="0"/>
              <a:r>
                <a:rPr lang="de-DE" sz="1200" i="1">
                  <a:solidFill>
                    <a:schemeClr val="dk1"/>
                  </a:solidFill>
                  <a:effectLst/>
                  <a:latin typeface="+mn-lt"/>
                  <a:ea typeface="+mn-ea"/>
                  <a:cs typeface="+mn-cs"/>
                </a:rPr>
                <a:t>	2.  Stellenwert</a:t>
              </a:r>
              <a:r>
                <a:rPr lang="de-DE" sz="1200">
                  <a:solidFill>
                    <a:schemeClr val="dk1"/>
                  </a:solidFill>
                  <a:effectLst/>
                  <a:latin typeface="+mn-lt"/>
                  <a:ea typeface="+mn-ea"/>
                  <a:cs typeface="+mn-cs"/>
                </a:rPr>
                <a:t>: </a:t>
              </a:r>
              <a:r>
                <a:rPr lang="de-DE" sz="1200" i="1">
                  <a:solidFill>
                    <a:schemeClr val="dk1"/>
                  </a:solidFill>
                  <a:effectLst/>
                  <a:latin typeface="+mn-lt"/>
                  <a:ea typeface="+mn-ea"/>
                  <a:cs typeface="+mn-cs"/>
                </a:rPr>
                <a:t>Mächtigkeit</a:t>
              </a:r>
              <a:r>
                <a:rPr lang="de-DE" sz="1200">
                  <a:solidFill>
                    <a:schemeClr val="dk1"/>
                  </a:solidFill>
                  <a:effectLst/>
                  <a:latin typeface="+mn-lt"/>
                  <a:ea typeface="+mn-ea"/>
                  <a:cs typeface="+mn-cs"/>
                </a:rPr>
                <a:t> des zugehörigen Bündels</a:t>
              </a:r>
            </a:p>
            <a:p>
              <a:endParaRPr lang="de-DE" sz="1200">
                <a:solidFill>
                  <a:schemeClr val="dk1"/>
                </a:solidFill>
                <a:effectLst/>
                <a:latin typeface="+mn-lt"/>
                <a:ea typeface="+mn-ea"/>
                <a:cs typeface="+mn-cs"/>
              </a:endParaRPr>
            </a:p>
            <a:p>
              <a:r>
                <a:rPr lang="de-DE" sz="1200">
                  <a:solidFill>
                    <a:schemeClr val="accent1"/>
                  </a:solidFill>
                  <a:effectLst/>
                  <a:latin typeface="+mn-lt"/>
                  <a:ea typeface="+mn-ea"/>
                  <a:cs typeface="+mn-cs"/>
                </a:rPr>
                <a:t>Die Ziffer 5 stellt in obigem Beispiel </a:t>
              </a:r>
              <a:r>
                <a:rPr lang="de-DE" sz="1200" i="1">
                  <a:solidFill>
                    <a:schemeClr val="accent1"/>
                  </a:solidFill>
                  <a:effectLst/>
                  <a:latin typeface="+mn-lt"/>
                  <a:ea typeface="+mn-ea"/>
                  <a:cs typeface="+mn-cs"/>
                </a:rPr>
                <a:t>fünf</a:t>
              </a:r>
              <a:r>
                <a:rPr lang="de-DE" sz="1200">
                  <a:solidFill>
                    <a:schemeClr val="accent1"/>
                  </a:solidFill>
                  <a:effectLst/>
                  <a:latin typeface="+mn-lt"/>
                  <a:ea typeface="+mn-ea"/>
                  <a:cs typeface="+mn-cs"/>
                </a:rPr>
                <a:t> (Zahlenwert) </a:t>
              </a:r>
              <a:r>
                <a:rPr lang="de-DE" sz="1200" i="1">
                  <a:solidFill>
                    <a:schemeClr val="accent1"/>
                  </a:solidFill>
                  <a:effectLst/>
                  <a:latin typeface="+mn-lt"/>
                  <a:ea typeface="+mn-ea"/>
                  <a:cs typeface="+mn-cs"/>
                </a:rPr>
                <a:t>Tausender</a:t>
              </a:r>
              <a:r>
                <a:rPr lang="de-DE" sz="1200">
                  <a:solidFill>
                    <a:schemeClr val="accent1"/>
                  </a:solidFill>
                  <a:effectLst/>
                  <a:latin typeface="+mn-lt"/>
                  <a:ea typeface="+mn-ea"/>
                  <a:cs typeface="+mn-cs"/>
                </a:rPr>
                <a:t> (Stellenwert) dar.</a:t>
              </a:r>
            </a:p>
            <a:p>
              <a:endParaRPr lang="de-DE" sz="1200">
                <a:solidFill>
                  <a:schemeClr val="dk1"/>
                </a:solidFill>
                <a:effectLst/>
                <a:latin typeface="+mn-lt"/>
                <a:ea typeface="+mn-ea"/>
                <a:cs typeface="+mn-cs"/>
              </a:endParaRPr>
            </a:p>
            <a:p>
              <a:r>
                <a:rPr lang="de-DE" sz="1200">
                  <a:solidFill>
                    <a:schemeClr val="dk1"/>
                  </a:solidFill>
                  <a:effectLst/>
                  <a:latin typeface="+mn-lt"/>
                  <a:ea typeface="+mn-ea"/>
                  <a:cs typeface="+mn-cs"/>
                </a:rPr>
                <a:t>Den Stellenwert ermittelt man mit einer Stellenwerttafel.</a:t>
              </a:r>
            </a:p>
            <a:p>
              <a:endParaRPr lang="de-DE" sz="1200">
                <a:solidFill>
                  <a:schemeClr val="dk1"/>
                </a:solidFill>
                <a:effectLst/>
                <a:latin typeface="+mn-lt"/>
                <a:ea typeface="+mn-ea"/>
                <a:cs typeface="+mn-cs"/>
              </a:endParaRPr>
            </a:p>
            <a:p>
              <a:r>
                <a:rPr lang="de-DE" sz="1200">
                  <a:solidFill>
                    <a:schemeClr val="dk1"/>
                  </a:solidFill>
                  <a:effectLst/>
                  <a:latin typeface="+mn-lt"/>
                  <a:ea typeface="+mn-ea"/>
                  <a:cs typeface="+mn-cs"/>
                </a:rPr>
                <a:t>Wählt man eine andere Basis, ändert sich die Anzahl der (Grund)Ziffern und die Mächtigkeit der</a:t>
              </a:r>
              <a:r>
                <a:rPr lang="de-DE" sz="1200" baseline="0">
                  <a:solidFill>
                    <a:schemeClr val="dk1"/>
                  </a:solidFill>
                  <a:effectLst/>
                  <a:latin typeface="+mn-lt"/>
                  <a:ea typeface="+mn-ea"/>
                  <a:cs typeface="+mn-cs"/>
                </a:rPr>
                <a:t> Bündel</a:t>
              </a:r>
            </a:p>
            <a:p>
              <a:r>
                <a:rPr lang="de-DE" sz="1200" baseline="0">
                  <a:solidFill>
                    <a:schemeClr val="dk1"/>
                  </a:solidFill>
                  <a:effectLst/>
                  <a:latin typeface="+mn-lt"/>
                  <a:ea typeface="+mn-ea"/>
                  <a:cs typeface="+mn-cs"/>
                </a:rPr>
                <a:t>(siehe nächste Tabellenblätter).</a:t>
              </a:r>
              <a:endParaRPr lang="de-DE" sz="1200">
                <a:solidFill>
                  <a:schemeClr val="dk1"/>
                </a:solidFill>
                <a:effectLst/>
                <a:latin typeface="+mn-lt"/>
                <a:ea typeface="+mn-ea"/>
                <a:cs typeface="+mn-cs"/>
              </a:endParaRPr>
            </a:p>
            <a:p>
              <a:endParaRPr lang="de-DE" sz="1200"/>
            </a:p>
          </xdr:txBody>
        </xdr:sp>
      </mc:Choice>
      <mc:Fallback xmlns="">
        <xdr:sp macro="" textlink="">
          <xdr:nvSpPr>
            <xdr:cNvPr id="2" name="Textfeld 1">
              <a:extLst>
                <a:ext uri="{FF2B5EF4-FFF2-40B4-BE49-F238E27FC236}">
                  <a16:creationId xmlns:a16="http://schemas.microsoft.com/office/drawing/2014/main" id="{0ED9D643-0316-4B53-A379-1F3ECC3BC915}"/>
                </a:ext>
              </a:extLst>
            </xdr:cNvPr>
            <xdr:cNvSpPr txBox="1"/>
          </xdr:nvSpPr>
          <xdr:spPr>
            <a:xfrm>
              <a:off x="152400" y="219075"/>
              <a:ext cx="7019925" cy="43815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200" b="1" i="1" u="sng">
                  <a:solidFill>
                    <a:schemeClr val="dk1"/>
                  </a:solidFill>
                  <a:effectLst/>
                  <a:latin typeface="+mn-lt"/>
                  <a:ea typeface="+mn-ea"/>
                  <a:cs typeface="+mn-cs"/>
                </a:rPr>
                <a:t>Stellenwert</a:t>
              </a:r>
              <a:r>
                <a:rPr lang="de-DE" sz="1200" b="1" u="sng">
                  <a:solidFill>
                    <a:schemeClr val="dk1"/>
                  </a:solidFill>
                  <a:effectLst/>
                  <a:latin typeface="+mn-lt"/>
                  <a:ea typeface="+mn-ea"/>
                  <a:cs typeface="+mn-cs"/>
                </a:rPr>
                <a:t>systeme: Bezeichnungen und Schreibweisen</a:t>
              </a:r>
              <a:endParaRPr lang="de-DE" sz="1200" b="1">
                <a:solidFill>
                  <a:schemeClr val="dk1"/>
                </a:solidFill>
                <a:effectLst/>
                <a:latin typeface="+mn-lt"/>
                <a:ea typeface="+mn-ea"/>
                <a:cs typeface="+mn-cs"/>
              </a:endParaRPr>
            </a:p>
            <a:p>
              <a:endParaRPr lang="de-DE" sz="1200">
                <a:solidFill>
                  <a:schemeClr val="dk1"/>
                </a:solidFill>
                <a:effectLst/>
                <a:latin typeface="+mn-lt"/>
                <a:ea typeface="+mn-ea"/>
                <a:cs typeface="+mn-cs"/>
              </a:endParaRPr>
            </a:p>
            <a:p>
              <a:r>
                <a:rPr lang="de-DE" sz="1200">
                  <a:solidFill>
                    <a:schemeClr val="dk1"/>
                  </a:solidFill>
                  <a:effectLst/>
                  <a:latin typeface="+mn-lt"/>
                  <a:ea typeface="+mn-ea"/>
                  <a:cs typeface="+mn-cs"/>
                </a:rPr>
                <a:t>Im Dezimalsystem spricht man von der Fünfunddreißigtausendsechshundertsiebenundsechzig und schreibt:</a:t>
              </a:r>
            </a:p>
            <a:p>
              <a:endParaRPr lang="de-DE" sz="1200">
                <a:solidFill>
                  <a:schemeClr val="dk1"/>
                </a:solidFill>
                <a:effectLst/>
                <a:latin typeface="+mn-lt"/>
                <a:ea typeface="+mn-ea"/>
                <a:cs typeface="+mn-cs"/>
              </a:endParaRPr>
            </a:p>
            <a:p>
              <a:r>
                <a:rPr lang="de-DE" sz="1200" i="0">
                  <a:solidFill>
                    <a:schemeClr val="accent1"/>
                  </a:solidFill>
                  <a:effectLst/>
                  <a:latin typeface="+mn-lt"/>
                  <a:ea typeface="+mn-ea"/>
                  <a:cs typeface="+mn-cs"/>
                </a:rPr>
                <a:t>35667=[35667]_10=〖35667〗_10=〖35667〗_((10))</a:t>
              </a:r>
              <a:endParaRPr lang="de-DE" sz="1200">
                <a:solidFill>
                  <a:schemeClr val="dk1"/>
                </a:solidFill>
                <a:effectLst/>
                <a:latin typeface="+mn-lt"/>
                <a:ea typeface="+mn-ea"/>
                <a:cs typeface="+mn-cs"/>
              </a:endParaRPr>
            </a:p>
            <a:p>
              <a:endParaRPr lang="de-DE" sz="1200">
                <a:solidFill>
                  <a:schemeClr val="dk1"/>
                </a:solidFill>
                <a:effectLst/>
                <a:latin typeface="+mn-lt"/>
                <a:ea typeface="+mn-ea"/>
                <a:cs typeface="+mn-cs"/>
              </a:endParaRPr>
            </a:p>
            <a:p>
              <a:r>
                <a:rPr lang="de-DE" sz="1200">
                  <a:solidFill>
                    <a:schemeClr val="dk1"/>
                  </a:solidFill>
                  <a:effectLst/>
                  <a:latin typeface="+mn-lt"/>
                  <a:ea typeface="+mn-ea"/>
                  <a:cs typeface="+mn-cs"/>
                </a:rPr>
                <a:t>Sie besteht aus den (Grund)</a:t>
              </a:r>
              <a:r>
                <a:rPr lang="de-DE" sz="1200" i="1">
                  <a:solidFill>
                    <a:schemeClr val="dk1"/>
                  </a:solidFill>
                  <a:effectLst/>
                  <a:latin typeface="+mn-lt"/>
                  <a:ea typeface="+mn-ea"/>
                  <a:cs typeface="+mn-cs"/>
                </a:rPr>
                <a:t>Ziffern</a:t>
              </a:r>
              <a:r>
                <a:rPr lang="de-DE" sz="1200">
                  <a:solidFill>
                    <a:schemeClr val="dk1"/>
                  </a:solidFill>
                  <a:effectLst/>
                  <a:latin typeface="+mn-lt"/>
                  <a:ea typeface="+mn-ea"/>
                  <a:cs typeface="+mn-cs"/>
                </a:rPr>
                <a:t> 3-5-6-6-7. Die </a:t>
              </a:r>
              <a:r>
                <a:rPr lang="de-DE" sz="1200" i="1">
                  <a:solidFill>
                    <a:schemeClr val="dk1"/>
                  </a:solidFill>
                  <a:effectLst/>
                  <a:latin typeface="+mn-lt"/>
                  <a:ea typeface="+mn-ea"/>
                  <a:cs typeface="+mn-cs"/>
                </a:rPr>
                <a:t>Basis</a:t>
              </a:r>
              <a:r>
                <a:rPr lang="de-DE" sz="1200">
                  <a:solidFill>
                    <a:schemeClr val="dk1"/>
                  </a:solidFill>
                  <a:effectLst/>
                  <a:latin typeface="+mn-lt"/>
                  <a:ea typeface="+mn-ea"/>
                  <a:cs typeface="+mn-cs"/>
                </a:rPr>
                <a:t> (oder Grundzahl) ist 10.</a:t>
              </a:r>
            </a:p>
            <a:p>
              <a:endParaRPr lang="de-DE" sz="1200">
                <a:solidFill>
                  <a:schemeClr val="dk1"/>
                </a:solidFill>
                <a:effectLst/>
                <a:latin typeface="+mn-lt"/>
                <a:ea typeface="+mn-ea"/>
                <a:cs typeface="+mn-cs"/>
              </a:endParaRPr>
            </a:p>
            <a:p>
              <a:r>
                <a:rPr lang="de-DE" sz="1200">
                  <a:solidFill>
                    <a:schemeClr val="dk1"/>
                  </a:solidFill>
                  <a:effectLst/>
                  <a:latin typeface="+mn-lt"/>
                  <a:ea typeface="+mn-ea"/>
                  <a:cs typeface="+mn-cs"/>
                </a:rPr>
                <a:t>Jede Ziffer vermittelt zwei Informationen:</a:t>
              </a:r>
            </a:p>
            <a:p>
              <a:pPr lvl="0"/>
              <a:endParaRPr lang="de-DE" sz="1200" i="1">
                <a:solidFill>
                  <a:schemeClr val="dk1"/>
                </a:solidFill>
                <a:effectLst/>
                <a:latin typeface="+mn-lt"/>
                <a:ea typeface="+mn-ea"/>
                <a:cs typeface="+mn-cs"/>
              </a:endParaRPr>
            </a:p>
            <a:p>
              <a:pPr lvl="0"/>
              <a:r>
                <a:rPr lang="de-DE" sz="1200" i="1">
                  <a:solidFill>
                    <a:schemeClr val="dk1"/>
                  </a:solidFill>
                  <a:effectLst/>
                  <a:latin typeface="+mn-lt"/>
                  <a:ea typeface="+mn-ea"/>
                  <a:cs typeface="+mn-cs"/>
                </a:rPr>
                <a:t>	1.  Zahlenwert</a:t>
              </a:r>
              <a:r>
                <a:rPr lang="de-DE" sz="1200">
                  <a:solidFill>
                    <a:schemeClr val="dk1"/>
                  </a:solidFill>
                  <a:effectLst/>
                  <a:latin typeface="+mn-lt"/>
                  <a:ea typeface="+mn-ea"/>
                  <a:cs typeface="+mn-cs"/>
                </a:rPr>
                <a:t>: </a:t>
              </a:r>
              <a:r>
                <a:rPr lang="de-DE" sz="1200" i="1">
                  <a:solidFill>
                    <a:schemeClr val="dk1"/>
                  </a:solidFill>
                  <a:effectLst/>
                  <a:latin typeface="+mn-lt"/>
                  <a:ea typeface="+mn-ea"/>
                  <a:cs typeface="+mn-cs"/>
                </a:rPr>
                <a:t>Anzahl</a:t>
              </a:r>
              <a:r>
                <a:rPr lang="de-DE" sz="1200">
                  <a:solidFill>
                    <a:schemeClr val="dk1"/>
                  </a:solidFill>
                  <a:effectLst/>
                  <a:latin typeface="+mn-lt"/>
                  <a:ea typeface="+mn-ea"/>
                  <a:cs typeface="+mn-cs"/>
                </a:rPr>
                <a:t> der Bündel der betreffenden Mächtigkeit</a:t>
              </a:r>
            </a:p>
            <a:p>
              <a:pPr lvl="0"/>
              <a:r>
                <a:rPr lang="de-DE" sz="1200" i="1">
                  <a:solidFill>
                    <a:schemeClr val="dk1"/>
                  </a:solidFill>
                  <a:effectLst/>
                  <a:latin typeface="+mn-lt"/>
                  <a:ea typeface="+mn-ea"/>
                  <a:cs typeface="+mn-cs"/>
                </a:rPr>
                <a:t>	2.  Stellenwert</a:t>
              </a:r>
              <a:r>
                <a:rPr lang="de-DE" sz="1200">
                  <a:solidFill>
                    <a:schemeClr val="dk1"/>
                  </a:solidFill>
                  <a:effectLst/>
                  <a:latin typeface="+mn-lt"/>
                  <a:ea typeface="+mn-ea"/>
                  <a:cs typeface="+mn-cs"/>
                </a:rPr>
                <a:t>: </a:t>
              </a:r>
              <a:r>
                <a:rPr lang="de-DE" sz="1200" i="1">
                  <a:solidFill>
                    <a:schemeClr val="dk1"/>
                  </a:solidFill>
                  <a:effectLst/>
                  <a:latin typeface="+mn-lt"/>
                  <a:ea typeface="+mn-ea"/>
                  <a:cs typeface="+mn-cs"/>
                </a:rPr>
                <a:t>Mächtigkeit</a:t>
              </a:r>
              <a:r>
                <a:rPr lang="de-DE" sz="1200">
                  <a:solidFill>
                    <a:schemeClr val="dk1"/>
                  </a:solidFill>
                  <a:effectLst/>
                  <a:latin typeface="+mn-lt"/>
                  <a:ea typeface="+mn-ea"/>
                  <a:cs typeface="+mn-cs"/>
                </a:rPr>
                <a:t> des zugehörigen Bündels</a:t>
              </a:r>
            </a:p>
            <a:p>
              <a:endParaRPr lang="de-DE" sz="1200">
                <a:solidFill>
                  <a:schemeClr val="dk1"/>
                </a:solidFill>
                <a:effectLst/>
                <a:latin typeface="+mn-lt"/>
                <a:ea typeface="+mn-ea"/>
                <a:cs typeface="+mn-cs"/>
              </a:endParaRPr>
            </a:p>
            <a:p>
              <a:r>
                <a:rPr lang="de-DE" sz="1200">
                  <a:solidFill>
                    <a:schemeClr val="accent1"/>
                  </a:solidFill>
                  <a:effectLst/>
                  <a:latin typeface="+mn-lt"/>
                  <a:ea typeface="+mn-ea"/>
                  <a:cs typeface="+mn-cs"/>
                </a:rPr>
                <a:t>Die Ziffer 5 stellt in obigem Beispiel </a:t>
              </a:r>
              <a:r>
                <a:rPr lang="de-DE" sz="1200" i="1">
                  <a:solidFill>
                    <a:schemeClr val="accent1"/>
                  </a:solidFill>
                  <a:effectLst/>
                  <a:latin typeface="+mn-lt"/>
                  <a:ea typeface="+mn-ea"/>
                  <a:cs typeface="+mn-cs"/>
                </a:rPr>
                <a:t>fünf</a:t>
              </a:r>
              <a:r>
                <a:rPr lang="de-DE" sz="1200">
                  <a:solidFill>
                    <a:schemeClr val="accent1"/>
                  </a:solidFill>
                  <a:effectLst/>
                  <a:latin typeface="+mn-lt"/>
                  <a:ea typeface="+mn-ea"/>
                  <a:cs typeface="+mn-cs"/>
                </a:rPr>
                <a:t> (Zahlenwert) </a:t>
              </a:r>
              <a:r>
                <a:rPr lang="de-DE" sz="1200" i="1">
                  <a:solidFill>
                    <a:schemeClr val="accent1"/>
                  </a:solidFill>
                  <a:effectLst/>
                  <a:latin typeface="+mn-lt"/>
                  <a:ea typeface="+mn-ea"/>
                  <a:cs typeface="+mn-cs"/>
                </a:rPr>
                <a:t>Tausender</a:t>
              </a:r>
              <a:r>
                <a:rPr lang="de-DE" sz="1200">
                  <a:solidFill>
                    <a:schemeClr val="accent1"/>
                  </a:solidFill>
                  <a:effectLst/>
                  <a:latin typeface="+mn-lt"/>
                  <a:ea typeface="+mn-ea"/>
                  <a:cs typeface="+mn-cs"/>
                </a:rPr>
                <a:t> (Stellenwert) dar.</a:t>
              </a:r>
            </a:p>
            <a:p>
              <a:endParaRPr lang="de-DE" sz="1200">
                <a:solidFill>
                  <a:schemeClr val="dk1"/>
                </a:solidFill>
                <a:effectLst/>
                <a:latin typeface="+mn-lt"/>
                <a:ea typeface="+mn-ea"/>
                <a:cs typeface="+mn-cs"/>
              </a:endParaRPr>
            </a:p>
            <a:p>
              <a:r>
                <a:rPr lang="de-DE" sz="1200">
                  <a:solidFill>
                    <a:schemeClr val="dk1"/>
                  </a:solidFill>
                  <a:effectLst/>
                  <a:latin typeface="+mn-lt"/>
                  <a:ea typeface="+mn-ea"/>
                  <a:cs typeface="+mn-cs"/>
                </a:rPr>
                <a:t>Den Stellenwert ermittelt man mit einer Stellenwerttafel.</a:t>
              </a:r>
            </a:p>
            <a:p>
              <a:endParaRPr lang="de-DE" sz="1200">
                <a:solidFill>
                  <a:schemeClr val="dk1"/>
                </a:solidFill>
                <a:effectLst/>
                <a:latin typeface="+mn-lt"/>
                <a:ea typeface="+mn-ea"/>
                <a:cs typeface="+mn-cs"/>
              </a:endParaRPr>
            </a:p>
            <a:p>
              <a:r>
                <a:rPr lang="de-DE" sz="1200">
                  <a:solidFill>
                    <a:schemeClr val="dk1"/>
                  </a:solidFill>
                  <a:effectLst/>
                  <a:latin typeface="+mn-lt"/>
                  <a:ea typeface="+mn-ea"/>
                  <a:cs typeface="+mn-cs"/>
                </a:rPr>
                <a:t>Wählt man eine andere Basis, ändert sich die Anzahl der (Grund)Ziffern und die Mächtigkeit der</a:t>
              </a:r>
              <a:r>
                <a:rPr lang="de-DE" sz="1200" baseline="0">
                  <a:solidFill>
                    <a:schemeClr val="dk1"/>
                  </a:solidFill>
                  <a:effectLst/>
                  <a:latin typeface="+mn-lt"/>
                  <a:ea typeface="+mn-ea"/>
                  <a:cs typeface="+mn-cs"/>
                </a:rPr>
                <a:t> Bündel</a:t>
              </a:r>
            </a:p>
            <a:p>
              <a:r>
                <a:rPr lang="de-DE" sz="1200" baseline="0">
                  <a:solidFill>
                    <a:schemeClr val="dk1"/>
                  </a:solidFill>
                  <a:effectLst/>
                  <a:latin typeface="+mn-lt"/>
                  <a:ea typeface="+mn-ea"/>
                  <a:cs typeface="+mn-cs"/>
                </a:rPr>
                <a:t>(siehe nächste Tabellenblätter).</a:t>
              </a:r>
              <a:endParaRPr lang="de-DE" sz="1200">
                <a:solidFill>
                  <a:schemeClr val="dk1"/>
                </a:solidFill>
                <a:effectLst/>
                <a:latin typeface="+mn-lt"/>
                <a:ea typeface="+mn-ea"/>
                <a:cs typeface="+mn-cs"/>
              </a:endParaRPr>
            </a:p>
            <a:p>
              <a:endParaRPr lang="de-DE" sz="1200"/>
            </a:p>
          </xdr:txBody>
        </xdr:sp>
      </mc:Fallback>
    </mc:AlternateContent>
    <xdr:clientData/>
  </xdr:twoCellAnchor>
</xdr:wsDr>
</file>

<file path=xl/drawings/drawing4.xml><?xml version="1.0" encoding="utf-8"?>
<xdr:wsDr xmlns:xdr="http://schemas.openxmlformats.org/drawingml/2006/spreadsheetDrawing" xmlns:a="http://schemas.openxmlformats.org/drawingml/2006/main">
  <xdr:twoCellAnchor>
    <xdr:from>
      <xdr:col>2</xdr:col>
      <xdr:colOff>105142</xdr:colOff>
      <xdr:row>5</xdr:row>
      <xdr:rowOff>29674</xdr:rowOff>
    </xdr:from>
    <xdr:to>
      <xdr:col>3</xdr:col>
      <xdr:colOff>69240</xdr:colOff>
      <xdr:row>6</xdr:row>
      <xdr:rowOff>67774</xdr:rowOff>
    </xdr:to>
    <xdr:sp macro="" textlink="">
      <xdr:nvSpPr>
        <xdr:cNvPr id="2" name="Pfeil: nach rechts 1">
          <a:extLst>
            <a:ext uri="{FF2B5EF4-FFF2-40B4-BE49-F238E27FC236}">
              <a16:creationId xmlns:a16="http://schemas.microsoft.com/office/drawing/2014/main" id="{00000000-0008-0000-0400-000002000000}"/>
            </a:ext>
          </a:extLst>
        </xdr:cNvPr>
        <xdr:cNvSpPr/>
      </xdr:nvSpPr>
      <xdr:spPr>
        <a:xfrm rot="5400000">
          <a:off x="868241" y="1028700"/>
          <a:ext cx="238125" cy="240323"/>
        </a:xfrm>
        <a:prstGeom prst="rightArrow">
          <a:avLst/>
        </a:prstGeom>
        <a:solidFill>
          <a:schemeClr val="accent2">
            <a:lumMod val="75000"/>
          </a:schemeClr>
        </a:solidFill>
        <a:ln>
          <a:solidFill>
            <a:schemeClr val="accent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1</xdr:col>
      <xdr:colOff>352426</xdr:colOff>
      <xdr:row>30</xdr:row>
      <xdr:rowOff>285749</xdr:rowOff>
    </xdr:from>
    <xdr:to>
      <xdr:col>24</xdr:col>
      <xdr:colOff>104775</xdr:colOff>
      <xdr:row>34</xdr:row>
      <xdr:rowOff>76199</xdr:rowOff>
    </xdr:to>
    <xdr:sp macro="" textlink="">
      <xdr:nvSpPr>
        <xdr:cNvPr id="3" name="Rechteck: abgerundete Ecken 2">
          <a:extLst>
            <a:ext uri="{FF2B5EF4-FFF2-40B4-BE49-F238E27FC236}">
              <a16:creationId xmlns:a16="http://schemas.microsoft.com/office/drawing/2014/main" id="{00000000-0008-0000-0400-000003000000}"/>
            </a:ext>
          </a:extLst>
        </xdr:cNvPr>
        <xdr:cNvSpPr/>
      </xdr:nvSpPr>
      <xdr:spPr>
        <a:xfrm>
          <a:off x="619126" y="5600699"/>
          <a:ext cx="8124824" cy="771525"/>
        </a:xfrm>
        <a:prstGeom prst="roundRect">
          <a:avLst/>
        </a:prstGeom>
        <a:noFill/>
        <a:ln>
          <a:solidFill>
            <a:schemeClr val="accent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35</xdr:row>
          <xdr:rowOff>85725</xdr:rowOff>
        </xdr:from>
        <xdr:to>
          <xdr:col>6</xdr:col>
          <xdr:colOff>76200</xdr:colOff>
          <xdr:row>37</xdr:row>
          <xdr:rowOff>57150</xdr:rowOff>
        </xdr:to>
        <xdr:sp macro="" textlink="">
          <xdr:nvSpPr>
            <xdr:cNvPr id="2049" name="Check Box 1" descr="Rechenweg und Lösung ausblenden" hidden="1">
              <a:extLst>
                <a:ext uri="{63B3BB69-23CF-44E3-9099-C40C66FF867C}">
                  <a14:compatExt spid="_x0000_s2049"/>
                </a:ext>
                <a:ext uri="{FF2B5EF4-FFF2-40B4-BE49-F238E27FC236}">
                  <a16:creationId xmlns:a16="http://schemas.microsoft.com/office/drawing/2014/main" id="{00000000-0008-0000-04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Rechenweg/Lösung ausblenden</a:t>
              </a:r>
            </a:p>
          </xdr:txBody>
        </xdr:sp>
        <xdr:clientData fLocksWithSheet="0"/>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3</xdr:col>
      <xdr:colOff>371474</xdr:colOff>
      <xdr:row>15</xdr:row>
      <xdr:rowOff>47625</xdr:rowOff>
    </xdr:from>
    <xdr:to>
      <xdr:col>7</xdr:col>
      <xdr:colOff>438149</xdr:colOff>
      <xdr:row>16</xdr:row>
      <xdr:rowOff>114300</xdr:rowOff>
    </xdr:to>
    <xdr:sp macro="" textlink="">
      <xdr:nvSpPr>
        <xdr:cNvPr id="5" name="Pfeil: nach rechts 4">
          <a:extLst>
            <a:ext uri="{FF2B5EF4-FFF2-40B4-BE49-F238E27FC236}">
              <a16:creationId xmlns:a16="http://schemas.microsoft.com/office/drawing/2014/main" id="{00000000-0008-0000-0500-000005000000}"/>
            </a:ext>
          </a:extLst>
        </xdr:cNvPr>
        <xdr:cNvSpPr/>
      </xdr:nvSpPr>
      <xdr:spPr>
        <a:xfrm>
          <a:off x="2619374" y="3048000"/>
          <a:ext cx="2295525" cy="266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3</xdr:col>
      <xdr:colOff>371474</xdr:colOff>
      <xdr:row>22</xdr:row>
      <xdr:rowOff>47625</xdr:rowOff>
    </xdr:from>
    <xdr:to>
      <xdr:col>12</xdr:col>
      <xdr:colOff>381000</xdr:colOff>
      <xdr:row>23</xdr:row>
      <xdr:rowOff>114300</xdr:rowOff>
    </xdr:to>
    <xdr:sp macro="" textlink="">
      <xdr:nvSpPr>
        <xdr:cNvPr id="6" name="Pfeil: nach rechts 5">
          <a:extLst>
            <a:ext uri="{FF2B5EF4-FFF2-40B4-BE49-F238E27FC236}">
              <a16:creationId xmlns:a16="http://schemas.microsoft.com/office/drawing/2014/main" id="{00000000-0008-0000-0500-000006000000}"/>
            </a:ext>
          </a:extLst>
        </xdr:cNvPr>
        <xdr:cNvSpPr/>
      </xdr:nvSpPr>
      <xdr:spPr>
        <a:xfrm>
          <a:off x="2619374" y="4400550"/>
          <a:ext cx="5953126" cy="266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1</xdr:col>
      <xdr:colOff>1285875</xdr:colOff>
      <xdr:row>24</xdr:row>
      <xdr:rowOff>123825</xdr:rowOff>
    </xdr:from>
    <xdr:to>
      <xdr:col>10</xdr:col>
      <xdr:colOff>171450</xdr:colOff>
      <xdr:row>31</xdr:row>
      <xdr:rowOff>152400</xdr:rowOff>
    </xdr:to>
    <xdr:sp macro="" textlink="">
      <xdr:nvSpPr>
        <xdr:cNvPr id="7" name="Rechteck: abgerundete Ecken 6">
          <a:extLst>
            <a:ext uri="{FF2B5EF4-FFF2-40B4-BE49-F238E27FC236}">
              <a16:creationId xmlns:a16="http://schemas.microsoft.com/office/drawing/2014/main" id="{00000000-0008-0000-0500-000007000000}"/>
            </a:ext>
          </a:extLst>
        </xdr:cNvPr>
        <xdr:cNvSpPr/>
      </xdr:nvSpPr>
      <xdr:spPr>
        <a:xfrm>
          <a:off x="1543050" y="4876800"/>
          <a:ext cx="5334000" cy="1428750"/>
        </a:xfrm>
        <a:prstGeom prst="roundRect">
          <a:avLst/>
        </a:prstGeom>
        <a:noFill/>
        <a:ln>
          <a:solidFill>
            <a:schemeClr val="accent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3</xdr:col>
      <xdr:colOff>105873</xdr:colOff>
      <xdr:row>2</xdr:row>
      <xdr:rowOff>189400</xdr:rowOff>
    </xdr:from>
    <xdr:to>
      <xdr:col>3</xdr:col>
      <xdr:colOff>476249</xdr:colOff>
      <xdr:row>4</xdr:row>
      <xdr:rowOff>29673</xdr:rowOff>
    </xdr:to>
    <xdr:sp macro="" textlink="">
      <xdr:nvSpPr>
        <xdr:cNvPr id="8" name="Pfeil: nach rechts 7">
          <a:extLst>
            <a:ext uri="{FF2B5EF4-FFF2-40B4-BE49-F238E27FC236}">
              <a16:creationId xmlns:a16="http://schemas.microsoft.com/office/drawing/2014/main" id="{00000000-0008-0000-0500-000008000000}"/>
            </a:ext>
          </a:extLst>
        </xdr:cNvPr>
        <xdr:cNvSpPr/>
      </xdr:nvSpPr>
      <xdr:spPr>
        <a:xfrm rot="10800000">
          <a:off x="2353773" y="589450"/>
          <a:ext cx="370376" cy="240323"/>
        </a:xfrm>
        <a:prstGeom prst="rightArrow">
          <a:avLst/>
        </a:prstGeom>
        <a:solidFill>
          <a:schemeClr val="accent2">
            <a:lumMod val="75000"/>
          </a:schemeClr>
        </a:solidFill>
        <a:ln>
          <a:solidFill>
            <a:schemeClr val="accent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mc:AlternateContent xmlns:mc="http://schemas.openxmlformats.org/markup-compatibility/2006">
    <mc:Choice xmlns:a14="http://schemas.microsoft.com/office/drawing/2010/main" Requires="a14">
      <xdr:twoCellAnchor editAs="oneCell">
        <xdr:from>
          <xdr:col>1</xdr:col>
          <xdr:colOff>9525</xdr:colOff>
          <xdr:row>33</xdr:row>
          <xdr:rowOff>28575</xdr:rowOff>
        </xdr:from>
        <xdr:to>
          <xdr:col>2</xdr:col>
          <xdr:colOff>333375</xdr:colOff>
          <xdr:row>35</xdr:row>
          <xdr:rowOff>0</xdr:rowOff>
        </xdr:to>
        <xdr:sp macro="" textlink="">
          <xdr:nvSpPr>
            <xdr:cNvPr id="3073" name="Check Box 1" descr="Rechenweg und Lösung ausblenden" hidden="1">
              <a:extLst>
                <a:ext uri="{63B3BB69-23CF-44E3-9099-C40C66FF867C}">
                  <a14:compatExt spid="_x0000_s3073"/>
                </a:ext>
                <a:ext uri="{FF2B5EF4-FFF2-40B4-BE49-F238E27FC236}">
                  <a16:creationId xmlns:a16="http://schemas.microsoft.com/office/drawing/2014/main" id="{00000000-0008-0000-05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Rechenweg/Lösung ausblenden</a:t>
              </a:r>
            </a:p>
          </xdr:txBody>
        </xdr:sp>
        <xdr:clientData fLocksWithSheet="0"/>
      </xdr:twoCellAnchor>
    </mc:Choice>
    <mc:Fallback/>
  </mc:AlternateContent>
</xdr:wsDr>
</file>

<file path=xl/drawings/drawing6.xml><?xml version="1.0" encoding="utf-8"?>
<xdr:wsDr xmlns:xdr="http://schemas.openxmlformats.org/drawingml/2006/spreadsheetDrawing" xmlns:a="http://schemas.openxmlformats.org/drawingml/2006/main">
  <xdr:twoCellAnchor>
    <xdr:from>
      <xdr:col>24</xdr:col>
      <xdr:colOff>228599</xdr:colOff>
      <xdr:row>2</xdr:row>
      <xdr:rowOff>219075</xdr:rowOff>
    </xdr:from>
    <xdr:to>
      <xdr:col>26</xdr:col>
      <xdr:colOff>371474</xdr:colOff>
      <xdr:row>4</xdr:row>
      <xdr:rowOff>38100</xdr:rowOff>
    </xdr:to>
    <xdr:sp macro="" textlink="">
      <xdr:nvSpPr>
        <xdr:cNvPr id="2" name="Pfeil: nach rechts 1">
          <a:extLst>
            <a:ext uri="{FF2B5EF4-FFF2-40B4-BE49-F238E27FC236}">
              <a16:creationId xmlns:a16="http://schemas.microsoft.com/office/drawing/2014/main" id="{00000000-0008-0000-0600-000002000000}"/>
            </a:ext>
          </a:extLst>
        </xdr:cNvPr>
        <xdr:cNvSpPr/>
      </xdr:nvSpPr>
      <xdr:spPr>
        <a:xfrm rot="10800000">
          <a:off x="2152649" y="619125"/>
          <a:ext cx="447675" cy="285750"/>
        </a:xfrm>
        <a:prstGeom prst="rightArrow">
          <a:avLst/>
        </a:prstGeom>
        <a:solidFill>
          <a:schemeClr val="accent2">
            <a:lumMod val="75000"/>
          </a:schemeClr>
        </a:solidFill>
        <a:ln>
          <a:solidFill>
            <a:schemeClr val="accent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53</xdr:col>
      <xdr:colOff>152400</xdr:colOff>
      <xdr:row>7</xdr:row>
      <xdr:rowOff>104775</xdr:rowOff>
    </xdr:from>
    <xdr:to>
      <xdr:col>54</xdr:col>
      <xdr:colOff>304800</xdr:colOff>
      <xdr:row>9</xdr:row>
      <xdr:rowOff>57150</xdr:rowOff>
    </xdr:to>
    <xdr:sp macro="" textlink="">
      <xdr:nvSpPr>
        <xdr:cNvPr id="3" name="Pfeil: nach rechts 2">
          <a:extLst>
            <a:ext uri="{FF2B5EF4-FFF2-40B4-BE49-F238E27FC236}">
              <a16:creationId xmlns:a16="http://schemas.microsoft.com/office/drawing/2014/main" id="{00000000-0008-0000-0600-000003000000}"/>
            </a:ext>
          </a:extLst>
        </xdr:cNvPr>
        <xdr:cNvSpPr/>
      </xdr:nvSpPr>
      <xdr:spPr>
        <a:xfrm rot="10800000">
          <a:off x="7162800" y="1428750"/>
          <a:ext cx="447675" cy="285750"/>
        </a:xfrm>
        <a:prstGeom prst="rightArrow">
          <a:avLst/>
        </a:prstGeom>
        <a:solidFill>
          <a:schemeClr val="accent2">
            <a:lumMod val="75000"/>
          </a:schemeClr>
        </a:solidFill>
        <a:ln>
          <a:solidFill>
            <a:schemeClr val="accent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1</xdr:col>
      <xdr:colOff>123825</xdr:colOff>
      <xdr:row>20</xdr:row>
      <xdr:rowOff>1</xdr:rowOff>
    </xdr:from>
    <xdr:to>
      <xdr:col>48</xdr:col>
      <xdr:colOff>0</xdr:colOff>
      <xdr:row>27</xdr:row>
      <xdr:rowOff>9526</xdr:rowOff>
    </xdr:to>
    <xdr:sp macro="" textlink="">
      <xdr:nvSpPr>
        <xdr:cNvPr id="4" name="Rechteck: abgerundete Ecken 3">
          <a:extLst>
            <a:ext uri="{FF2B5EF4-FFF2-40B4-BE49-F238E27FC236}">
              <a16:creationId xmlns:a16="http://schemas.microsoft.com/office/drawing/2014/main" id="{00000000-0008-0000-0600-000004000000}"/>
            </a:ext>
          </a:extLst>
        </xdr:cNvPr>
        <xdr:cNvSpPr/>
      </xdr:nvSpPr>
      <xdr:spPr>
        <a:xfrm>
          <a:off x="419100" y="3943351"/>
          <a:ext cx="5962650" cy="1009650"/>
        </a:xfrm>
        <a:prstGeom prst="roundRect">
          <a:avLst/>
        </a:prstGeom>
        <a:noFill/>
        <a:ln>
          <a:solidFill>
            <a:schemeClr val="accent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mc:AlternateContent xmlns:mc="http://schemas.openxmlformats.org/markup-compatibility/2006">
    <mc:Choice xmlns:a14="http://schemas.microsoft.com/office/drawing/2010/main" Requires="a14">
      <xdr:twoCellAnchor editAs="oneCell">
        <xdr:from>
          <xdr:col>1</xdr:col>
          <xdr:colOff>266700</xdr:colOff>
          <xdr:row>28</xdr:row>
          <xdr:rowOff>38100</xdr:rowOff>
        </xdr:from>
        <xdr:to>
          <xdr:col>26</xdr:col>
          <xdr:colOff>9525</xdr:colOff>
          <xdr:row>30</xdr:row>
          <xdr:rowOff>9525</xdr:rowOff>
        </xdr:to>
        <xdr:sp macro="" textlink="">
          <xdr:nvSpPr>
            <xdr:cNvPr id="4097" name="Check Box 1" descr="Rechenweg und Lösung ausblenden" hidden="1">
              <a:extLst>
                <a:ext uri="{63B3BB69-23CF-44E3-9099-C40C66FF867C}">
                  <a14:compatExt spid="_x0000_s4097"/>
                </a:ext>
                <a:ext uri="{FF2B5EF4-FFF2-40B4-BE49-F238E27FC236}">
                  <a16:creationId xmlns:a16="http://schemas.microsoft.com/office/drawing/2014/main" id="{00000000-0008-0000-06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Rechenweg/Lösung ausblenden</a:t>
              </a:r>
            </a:p>
          </xdr:txBody>
        </xdr:sp>
        <xdr:clientData fLocksWithSheet="0"/>
      </xdr:twoCellAnchor>
    </mc:Choice>
    <mc:Fallback/>
  </mc:AlternateContent>
</xdr:wsDr>
</file>

<file path=xl/drawings/drawing7.xml><?xml version="1.0" encoding="utf-8"?>
<xdr:wsDr xmlns:xdr="http://schemas.openxmlformats.org/drawingml/2006/spreadsheetDrawing" xmlns:a="http://schemas.openxmlformats.org/drawingml/2006/main">
  <xdr:twoCellAnchor>
    <xdr:from>
      <xdr:col>1</xdr:col>
      <xdr:colOff>603330</xdr:colOff>
      <xdr:row>4</xdr:row>
      <xdr:rowOff>15293</xdr:rowOff>
    </xdr:from>
    <xdr:to>
      <xdr:col>1</xdr:col>
      <xdr:colOff>649049</xdr:colOff>
      <xdr:row>4</xdr:row>
      <xdr:rowOff>165280</xdr:rowOff>
    </xdr:to>
    <xdr:sp macro="" textlink="">
      <xdr:nvSpPr>
        <xdr:cNvPr id="2" name="Pfeil: nach rechts 1">
          <a:extLst>
            <a:ext uri="{FF2B5EF4-FFF2-40B4-BE49-F238E27FC236}">
              <a16:creationId xmlns:a16="http://schemas.microsoft.com/office/drawing/2014/main" id="{00000000-0008-0000-0700-000002000000}"/>
            </a:ext>
          </a:extLst>
        </xdr:cNvPr>
        <xdr:cNvSpPr/>
      </xdr:nvSpPr>
      <xdr:spPr>
        <a:xfrm rot="5400000">
          <a:off x="751221" y="867527"/>
          <a:ext cx="149987" cy="45719"/>
        </a:xfrm>
        <a:prstGeom prst="rightArrow">
          <a:avLst/>
        </a:prstGeom>
        <a:solidFill>
          <a:schemeClr val="accent2">
            <a:lumMod val="75000"/>
          </a:schemeClr>
        </a:solidFill>
        <a:ln>
          <a:solidFill>
            <a:schemeClr val="accent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3</xdr:col>
      <xdr:colOff>114300</xdr:colOff>
      <xdr:row>15</xdr:row>
      <xdr:rowOff>47625</xdr:rowOff>
    </xdr:from>
    <xdr:to>
      <xdr:col>3</xdr:col>
      <xdr:colOff>114300</xdr:colOff>
      <xdr:row>26</xdr:row>
      <xdr:rowOff>123825</xdr:rowOff>
    </xdr:to>
    <xdr:cxnSp macro="">
      <xdr:nvCxnSpPr>
        <xdr:cNvPr id="3" name="Gerade Verbindung mit Pfeil 2">
          <a:extLst>
            <a:ext uri="{FF2B5EF4-FFF2-40B4-BE49-F238E27FC236}">
              <a16:creationId xmlns:a16="http://schemas.microsoft.com/office/drawing/2014/main" id="{00000000-0008-0000-0700-000003000000}"/>
            </a:ext>
          </a:extLst>
        </xdr:cNvPr>
        <xdr:cNvCxnSpPr/>
      </xdr:nvCxnSpPr>
      <xdr:spPr>
        <a:xfrm flipV="1">
          <a:off x="1333500" y="2943225"/>
          <a:ext cx="0" cy="227647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285751</xdr:colOff>
      <xdr:row>33</xdr:row>
      <xdr:rowOff>161925</xdr:rowOff>
    </xdr:from>
    <xdr:to>
      <xdr:col>10</xdr:col>
      <xdr:colOff>66676</xdr:colOff>
      <xdr:row>39</xdr:row>
      <xdr:rowOff>57150</xdr:rowOff>
    </xdr:to>
    <xdr:sp macro="" textlink="">
      <xdr:nvSpPr>
        <xdr:cNvPr id="4" name="Rechteck: abgerundete Ecken 3">
          <a:extLst>
            <a:ext uri="{FF2B5EF4-FFF2-40B4-BE49-F238E27FC236}">
              <a16:creationId xmlns:a16="http://schemas.microsoft.com/office/drawing/2014/main" id="{00000000-0008-0000-0700-000004000000}"/>
            </a:ext>
          </a:extLst>
        </xdr:cNvPr>
        <xdr:cNvSpPr/>
      </xdr:nvSpPr>
      <xdr:spPr>
        <a:xfrm>
          <a:off x="485776" y="6762750"/>
          <a:ext cx="4019550" cy="1095375"/>
        </a:xfrm>
        <a:prstGeom prst="roundRect">
          <a:avLst/>
        </a:prstGeom>
        <a:noFill/>
        <a:ln>
          <a:solidFill>
            <a:schemeClr val="accent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1</xdr:col>
      <xdr:colOff>9525</xdr:colOff>
      <xdr:row>12</xdr:row>
      <xdr:rowOff>133349</xdr:rowOff>
    </xdr:from>
    <xdr:to>
      <xdr:col>4</xdr:col>
      <xdr:colOff>238125</xdr:colOff>
      <xdr:row>13</xdr:row>
      <xdr:rowOff>104774</xdr:rowOff>
    </xdr:to>
    <xdr:sp macro="" textlink="">
      <xdr:nvSpPr>
        <xdr:cNvPr id="5" name="Geschweifte Klammer rechts 4">
          <a:extLst>
            <a:ext uri="{FF2B5EF4-FFF2-40B4-BE49-F238E27FC236}">
              <a16:creationId xmlns:a16="http://schemas.microsoft.com/office/drawing/2014/main" id="{00000000-0008-0000-0700-000005000000}"/>
            </a:ext>
          </a:extLst>
        </xdr:cNvPr>
        <xdr:cNvSpPr/>
      </xdr:nvSpPr>
      <xdr:spPr>
        <a:xfrm rot="16200000">
          <a:off x="900112" y="1804987"/>
          <a:ext cx="104775" cy="1485900"/>
        </a:xfrm>
        <a:prstGeom prst="rightBrace">
          <a:avLst/>
        </a:prstGeom>
        <a:ln>
          <a:solidFill>
            <a:schemeClr val="accent2">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de-DE" sz="1100"/>
        </a:p>
      </xdr:txBody>
    </xdr:sp>
    <xdr:clientData/>
  </xdr:twoCellAnchor>
  <xdr:twoCellAnchor>
    <xdr:from>
      <xdr:col>5</xdr:col>
      <xdr:colOff>400054</xdr:colOff>
      <xdr:row>12</xdr:row>
      <xdr:rowOff>133348</xdr:rowOff>
    </xdr:from>
    <xdr:to>
      <xdr:col>11</xdr:col>
      <xdr:colOff>283030</xdr:colOff>
      <xdr:row>13</xdr:row>
      <xdr:rowOff>104775</xdr:rowOff>
    </xdr:to>
    <xdr:sp macro="" textlink="">
      <xdr:nvSpPr>
        <xdr:cNvPr id="6" name="Geschweifte Klammer rechts 5">
          <a:extLst>
            <a:ext uri="{FF2B5EF4-FFF2-40B4-BE49-F238E27FC236}">
              <a16:creationId xmlns:a16="http://schemas.microsoft.com/office/drawing/2014/main" id="{00000000-0008-0000-0700-000006000000}"/>
            </a:ext>
          </a:extLst>
        </xdr:cNvPr>
        <xdr:cNvSpPr/>
      </xdr:nvSpPr>
      <xdr:spPr>
        <a:xfrm rot="16200000">
          <a:off x="3313341" y="1325336"/>
          <a:ext cx="171452" cy="2588076"/>
        </a:xfrm>
        <a:prstGeom prst="rightBrace">
          <a:avLst/>
        </a:prstGeom>
        <a:ln>
          <a:solidFill>
            <a:schemeClr val="accent2">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de-DE" sz="1100"/>
        </a:p>
      </xdr:txBody>
    </xdr:sp>
    <xdr:clientData/>
  </xdr:twoCellAnchor>
  <xdr:twoCellAnchor>
    <xdr:from>
      <xdr:col>12</xdr:col>
      <xdr:colOff>238125</xdr:colOff>
      <xdr:row>9</xdr:row>
      <xdr:rowOff>57150</xdr:rowOff>
    </xdr:from>
    <xdr:to>
      <xdr:col>12</xdr:col>
      <xdr:colOff>238125</xdr:colOff>
      <xdr:row>42</xdr:row>
      <xdr:rowOff>66675</xdr:rowOff>
    </xdr:to>
    <xdr:cxnSp macro="">
      <xdr:nvCxnSpPr>
        <xdr:cNvPr id="7" name="Gerader Verbinder 6">
          <a:extLst>
            <a:ext uri="{FF2B5EF4-FFF2-40B4-BE49-F238E27FC236}">
              <a16:creationId xmlns:a16="http://schemas.microsoft.com/office/drawing/2014/main" id="{00000000-0008-0000-0700-000007000000}"/>
            </a:ext>
          </a:extLst>
        </xdr:cNvPr>
        <xdr:cNvCxnSpPr/>
      </xdr:nvCxnSpPr>
      <xdr:spPr>
        <a:xfrm>
          <a:off x="5438775" y="1828800"/>
          <a:ext cx="0" cy="6534150"/>
        </a:xfrm>
        <a:prstGeom prst="line">
          <a:avLst/>
        </a:prstGeom>
        <a:ln>
          <a:solidFill>
            <a:schemeClr val="accent2">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21744</xdr:colOff>
      <xdr:row>4</xdr:row>
      <xdr:rowOff>10811</xdr:rowOff>
    </xdr:from>
    <xdr:to>
      <xdr:col>6</xdr:col>
      <xdr:colOff>67463</xdr:colOff>
      <xdr:row>5</xdr:row>
      <xdr:rowOff>173691</xdr:rowOff>
    </xdr:to>
    <xdr:sp macro="" textlink="">
      <xdr:nvSpPr>
        <xdr:cNvPr id="8" name="Pfeil: nach rechts 7">
          <a:extLst>
            <a:ext uri="{FF2B5EF4-FFF2-40B4-BE49-F238E27FC236}">
              <a16:creationId xmlns:a16="http://schemas.microsoft.com/office/drawing/2014/main" id="{00000000-0008-0000-0700-000008000000}"/>
            </a:ext>
          </a:extLst>
        </xdr:cNvPr>
        <xdr:cNvSpPr/>
      </xdr:nvSpPr>
      <xdr:spPr>
        <a:xfrm rot="5400000">
          <a:off x="2987351" y="959979"/>
          <a:ext cx="343855" cy="45719"/>
        </a:xfrm>
        <a:prstGeom prst="rightArrow">
          <a:avLst/>
        </a:prstGeom>
        <a:solidFill>
          <a:schemeClr val="accent2">
            <a:lumMod val="75000"/>
          </a:schemeClr>
        </a:solidFill>
        <a:ln>
          <a:solidFill>
            <a:schemeClr val="accent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mc:AlternateContent xmlns:mc="http://schemas.openxmlformats.org/markup-compatibility/2006">
    <mc:Choice xmlns:a14="http://schemas.microsoft.com/office/drawing/2010/main" Requires="a14">
      <xdr:twoCellAnchor editAs="oneCell">
        <xdr:from>
          <xdr:col>1</xdr:col>
          <xdr:colOff>28575</xdr:colOff>
          <xdr:row>39</xdr:row>
          <xdr:rowOff>66675</xdr:rowOff>
        </xdr:from>
        <xdr:to>
          <xdr:col>5</xdr:col>
          <xdr:colOff>381000</xdr:colOff>
          <xdr:row>41</xdr:row>
          <xdr:rowOff>38100</xdr:rowOff>
        </xdr:to>
        <xdr:sp macro="" textlink="">
          <xdr:nvSpPr>
            <xdr:cNvPr id="5122" name="Check Box 2" descr="Rechenweg und Lösung ausblenden" hidden="1">
              <a:extLst>
                <a:ext uri="{63B3BB69-23CF-44E3-9099-C40C66FF867C}">
                  <a14:compatExt spid="_x0000_s5122"/>
                </a:ext>
                <a:ext uri="{FF2B5EF4-FFF2-40B4-BE49-F238E27FC236}">
                  <a16:creationId xmlns:a16="http://schemas.microsoft.com/office/drawing/2014/main" id="{00000000-0008-0000-07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Rechenweg/Lösung ausblenden</a:t>
              </a:r>
            </a:p>
          </xdr:txBody>
        </xdr:sp>
        <xdr:clientData fLocksWithSheet="0"/>
      </xdr:twoCellAnchor>
    </mc:Choice>
    <mc:Fallback/>
  </mc:AlternateContent>
</xdr:wsDr>
</file>

<file path=xl/drawings/drawing8.xml><?xml version="1.0" encoding="utf-8"?>
<xdr:wsDr xmlns:xdr="http://schemas.openxmlformats.org/drawingml/2006/spreadsheetDrawing" xmlns:a="http://schemas.openxmlformats.org/drawingml/2006/main">
  <xdr:twoCellAnchor>
    <xdr:from>
      <xdr:col>10</xdr:col>
      <xdr:colOff>85725</xdr:colOff>
      <xdr:row>9</xdr:row>
      <xdr:rowOff>19050</xdr:rowOff>
    </xdr:from>
    <xdr:to>
      <xdr:col>11</xdr:col>
      <xdr:colOff>28575</xdr:colOff>
      <xdr:row>16</xdr:row>
      <xdr:rowOff>133350</xdr:rowOff>
    </xdr:to>
    <xdr:sp macro="" textlink="">
      <xdr:nvSpPr>
        <xdr:cNvPr id="2" name="Geschweifte Klammer rechts 1">
          <a:extLst>
            <a:ext uri="{FF2B5EF4-FFF2-40B4-BE49-F238E27FC236}">
              <a16:creationId xmlns:a16="http://schemas.microsoft.com/office/drawing/2014/main" id="{00000000-0008-0000-0800-000002000000}"/>
            </a:ext>
          </a:extLst>
        </xdr:cNvPr>
        <xdr:cNvSpPr/>
      </xdr:nvSpPr>
      <xdr:spPr>
        <a:xfrm>
          <a:off x="3003627" y="1817184"/>
          <a:ext cx="151936" cy="1345581"/>
        </a:xfrm>
        <a:prstGeom prst="rightBrace">
          <a:avLst>
            <a:gd name="adj1" fmla="val 8333"/>
            <a:gd name="adj2" fmla="val 50975"/>
          </a:avLst>
        </a:prstGeom>
        <a:ln w="19050">
          <a:solidFill>
            <a:schemeClr val="accent2">
              <a:lumMod val="75000"/>
            </a:schemeClr>
          </a:solidFill>
        </a:ln>
      </xdr:spPr>
      <xdr:style>
        <a:lnRef idx="1">
          <a:schemeClr val="accent2"/>
        </a:lnRef>
        <a:fillRef idx="0">
          <a:schemeClr val="accent2"/>
        </a:fillRef>
        <a:effectRef idx="0">
          <a:schemeClr val="accent2"/>
        </a:effectRef>
        <a:fontRef idx="minor">
          <a:schemeClr val="tx1"/>
        </a:fontRef>
      </xdr:style>
      <xdr:txBody>
        <a:bodyPr vertOverflow="clip" horzOverflow="clip" rtlCol="0" anchor="t"/>
        <a:lstStyle/>
        <a:p>
          <a:pPr algn="l"/>
          <a:endParaRPr lang="de-DE" sz="1100"/>
        </a:p>
      </xdr:txBody>
    </xdr:sp>
    <xdr:clientData/>
  </xdr:twoCellAnchor>
  <xdr:twoCellAnchor>
    <xdr:from>
      <xdr:col>4</xdr:col>
      <xdr:colOff>29764</xdr:colOff>
      <xdr:row>3</xdr:row>
      <xdr:rowOff>29764</xdr:rowOff>
    </xdr:from>
    <xdr:to>
      <xdr:col>5</xdr:col>
      <xdr:colOff>95249</xdr:colOff>
      <xdr:row>3</xdr:row>
      <xdr:rowOff>184545</xdr:rowOff>
    </xdr:to>
    <xdr:sp macro="" textlink="">
      <xdr:nvSpPr>
        <xdr:cNvPr id="3" name="Pfeil: nach rechts 2">
          <a:extLst>
            <a:ext uri="{FF2B5EF4-FFF2-40B4-BE49-F238E27FC236}">
              <a16:creationId xmlns:a16="http://schemas.microsoft.com/office/drawing/2014/main" id="{00000000-0008-0000-0800-000003000000}"/>
            </a:ext>
          </a:extLst>
        </xdr:cNvPr>
        <xdr:cNvSpPr/>
      </xdr:nvSpPr>
      <xdr:spPr>
        <a:xfrm rot="10800000">
          <a:off x="1687114" y="601264"/>
          <a:ext cx="275035" cy="154781"/>
        </a:xfrm>
        <a:prstGeom prst="rightArrow">
          <a:avLst/>
        </a:prstGeom>
        <a:solidFill>
          <a:schemeClr val="accent2">
            <a:lumMod val="75000"/>
          </a:schemeClr>
        </a:solidFill>
        <a:ln>
          <a:solidFill>
            <a:schemeClr val="accent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20</xdr:col>
      <xdr:colOff>5384</xdr:colOff>
      <xdr:row>2</xdr:row>
      <xdr:rowOff>133351</xdr:rowOff>
    </xdr:from>
    <xdr:to>
      <xdr:col>30</xdr:col>
      <xdr:colOff>124239</xdr:colOff>
      <xdr:row>21</xdr:row>
      <xdr:rowOff>91108</xdr:rowOff>
    </xdr:to>
    <xdr:sp macro="" textlink="">
      <xdr:nvSpPr>
        <xdr:cNvPr id="4" name="Rechteck: abgerundete Ecken 3">
          <a:extLst>
            <a:ext uri="{FF2B5EF4-FFF2-40B4-BE49-F238E27FC236}">
              <a16:creationId xmlns:a16="http://schemas.microsoft.com/office/drawing/2014/main" id="{00000000-0008-0000-0800-000004000000}"/>
            </a:ext>
          </a:extLst>
        </xdr:cNvPr>
        <xdr:cNvSpPr/>
      </xdr:nvSpPr>
      <xdr:spPr>
        <a:xfrm>
          <a:off x="4693341" y="530916"/>
          <a:ext cx="2620202" cy="3105149"/>
        </a:xfrm>
        <a:prstGeom prst="roundRect">
          <a:avLst/>
        </a:prstGeom>
        <a:noFill/>
        <a:ln>
          <a:solidFill>
            <a:schemeClr val="accent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mc:AlternateContent xmlns:mc="http://schemas.openxmlformats.org/markup-compatibility/2006">
    <mc:Choice xmlns:a14="http://schemas.microsoft.com/office/drawing/2010/main" Requires="a14">
      <xdr:twoCellAnchor editAs="oneCell">
        <xdr:from>
          <xdr:col>1</xdr:col>
          <xdr:colOff>38100</xdr:colOff>
          <xdr:row>23</xdr:row>
          <xdr:rowOff>190500</xdr:rowOff>
        </xdr:from>
        <xdr:to>
          <xdr:col>7</xdr:col>
          <xdr:colOff>123825</xdr:colOff>
          <xdr:row>25</xdr:row>
          <xdr:rowOff>161925</xdr:rowOff>
        </xdr:to>
        <xdr:sp macro="" textlink="">
          <xdr:nvSpPr>
            <xdr:cNvPr id="6145" name="Check Box 1" descr="Rechenweg und Lösung ausblenden" hidden="1">
              <a:extLst>
                <a:ext uri="{63B3BB69-23CF-44E3-9099-C40C66FF867C}">
                  <a14:compatExt spid="_x0000_s6145"/>
                </a:ext>
                <a:ext uri="{FF2B5EF4-FFF2-40B4-BE49-F238E27FC236}">
                  <a16:creationId xmlns:a16="http://schemas.microsoft.com/office/drawing/2014/main" id="{00000000-0008-0000-08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Rechenweg/Lösung ausblenden</a:t>
              </a:r>
            </a:p>
          </xdr:txBody>
        </xdr:sp>
        <xdr:clientData fLocksWithSheet="0"/>
      </xdr:twoCellAnchor>
    </mc:Choice>
    <mc:Fallback/>
  </mc:AlternateContent>
</xdr:wsDr>
</file>

<file path=xl/drawings/drawing9.xml><?xml version="1.0" encoding="utf-8"?>
<xdr:wsDr xmlns:xdr="http://schemas.openxmlformats.org/drawingml/2006/spreadsheetDrawing" xmlns:a="http://schemas.openxmlformats.org/drawingml/2006/main">
  <xdr:twoCellAnchor>
    <xdr:from>
      <xdr:col>8</xdr:col>
      <xdr:colOff>85725</xdr:colOff>
      <xdr:row>8</xdr:row>
      <xdr:rowOff>19050</xdr:rowOff>
    </xdr:from>
    <xdr:to>
      <xdr:col>9</xdr:col>
      <xdr:colOff>28575</xdr:colOff>
      <xdr:row>12</xdr:row>
      <xdr:rowOff>0</xdr:rowOff>
    </xdr:to>
    <xdr:sp macro="" textlink="">
      <xdr:nvSpPr>
        <xdr:cNvPr id="2" name="Geschweifte Klammer rechts 1">
          <a:extLst>
            <a:ext uri="{FF2B5EF4-FFF2-40B4-BE49-F238E27FC236}">
              <a16:creationId xmlns:a16="http://schemas.microsoft.com/office/drawing/2014/main" id="{00000000-0008-0000-0900-000002000000}"/>
            </a:ext>
          </a:extLst>
        </xdr:cNvPr>
        <xdr:cNvSpPr/>
      </xdr:nvSpPr>
      <xdr:spPr>
        <a:xfrm>
          <a:off x="3000375" y="1752600"/>
          <a:ext cx="152400" cy="1304925"/>
        </a:xfrm>
        <a:prstGeom prst="rightBrace">
          <a:avLst>
            <a:gd name="adj1" fmla="val 8333"/>
            <a:gd name="adj2" fmla="val 44069"/>
          </a:avLst>
        </a:prstGeom>
        <a:ln w="19050">
          <a:solidFill>
            <a:schemeClr val="accent2">
              <a:lumMod val="75000"/>
            </a:schemeClr>
          </a:solidFill>
        </a:ln>
      </xdr:spPr>
      <xdr:style>
        <a:lnRef idx="1">
          <a:schemeClr val="accent2"/>
        </a:lnRef>
        <a:fillRef idx="0">
          <a:schemeClr val="accent2"/>
        </a:fillRef>
        <a:effectRef idx="0">
          <a:schemeClr val="accent2"/>
        </a:effectRef>
        <a:fontRef idx="minor">
          <a:schemeClr val="tx1"/>
        </a:fontRef>
      </xdr:style>
      <xdr:txBody>
        <a:bodyPr vertOverflow="clip" horzOverflow="clip" rtlCol="0" anchor="t"/>
        <a:lstStyle/>
        <a:p>
          <a:pPr algn="l"/>
          <a:endParaRPr lang="de-DE" sz="1100"/>
        </a:p>
      </xdr:txBody>
    </xdr:sp>
    <xdr:clientData/>
  </xdr:twoCellAnchor>
  <xdr:twoCellAnchor>
    <xdr:from>
      <xdr:col>6</xdr:col>
      <xdr:colOff>96439</xdr:colOff>
      <xdr:row>3</xdr:row>
      <xdr:rowOff>29764</xdr:rowOff>
    </xdr:from>
    <xdr:to>
      <xdr:col>7</xdr:col>
      <xdr:colOff>161924</xdr:colOff>
      <xdr:row>3</xdr:row>
      <xdr:rowOff>184545</xdr:rowOff>
    </xdr:to>
    <xdr:sp macro="" textlink="">
      <xdr:nvSpPr>
        <xdr:cNvPr id="3" name="Pfeil: nach rechts 2">
          <a:extLst>
            <a:ext uri="{FF2B5EF4-FFF2-40B4-BE49-F238E27FC236}">
              <a16:creationId xmlns:a16="http://schemas.microsoft.com/office/drawing/2014/main" id="{00000000-0008-0000-0900-000003000000}"/>
            </a:ext>
          </a:extLst>
        </xdr:cNvPr>
        <xdr:cNvSpPr/>
      </xdr:nvSpPr>
      <xdr:spPr>
        <a:xfrm rot="10800000">
          <a:off x="2591989" y="629839"/>
          <a:ext cx="275035" cy="154781"/>
        </a:xfrm>
        <a:prstGeom prst="rightArrow">
          <a:avLst/>
        </a:prstGeom>
        <a:solidFill>
          <a:schemeClr val="accent2">
            <a:lumMod val="75000"/>
          </a:schemeClr>
        </a:solidFill>
        <a:ln>
          <a:solidFill>
            <a:schemeClr val="accent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2</xdr:col>
      <xdr:colOff>95250</xdr:colOff>
      <xdr:row>33</xdr:row>
      <xdr:rowOff>171449</xdr:rowOff>
    </xdr:from>
    <xdr:to>
      <xdr:col>23</xdr:col>
      <xdr:colOff>66675</xdr:colOff>
      <xdr:row>43</xdr:row>
      <xdr:rowOff>57150</xdr:rowOff>
    </xdr:to>
    <xdr:sp macro="" textlink="">
      <xdr:nvSpPr>
        <xdr:cNvPr id="4" name="Rechteck: abgerundete Ecken 3">
          <a:extLst>
            <a:ext uri="{FF2B5EF4-FFF2-40B4-BE49-F238E27FC236}">
              <a16:creationId xmlns:a16="http://schemas.microsoft.com/office/drawing/2014/main" id="{00000000-0008-0000-0900-000004000000}"/>
            </a:ext>
          </a:extLst>
        </xdr:cNvPr>
        <xdr:cNvSpPr/>
      </xdr:nvSpPr>
      <xdr:spPr>
        <a:xfrm>
          <a:off x="533400" y="5029199"/>
          <a:ext cx="4600575" cy="1885951"/>
        </a:xfrm>
        <a:prstGeom prst="roundRect">
          <a:avLst/>
        </a:prstGeom>
        <a:noFill/>
        <a:ln>
          <a:solidFill>
            <a:schemeClr val="accent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2</xdr:col>
      <xdr:colOff>9526</xdr:colOff>
      <xdr:row>22</xdr:row>
      <xdr:rowOff>95250</xdr:rowOff>
    </xdr:from>
    <xdr:to>
      <xdr:col>11</xdr:col>
      <xdr:colOff>10029</xdr:colOff>
      <xdr:row>23</xdr:row>
      <xdr:rowOff>57150</xdr:rowOff>
    </xdr:to>
    <xdr:sp macro="" textlink="">
      <xdr:nvSpPr>
        <xdr:cNvPr id="5" name="Geschweifte Klammer rechts 4">
          <a:extLst>
            <a:ext uri="{FF2B5EF4-FFF2-40B4-BE49-F238E27FC236}">
              <a16:creationId xmlns:a16="http://schemas.microsoft.com/office/drawing/2014/main" id="{00000000-0008-0000-0900-000005000000}"/>
            </a:ext>
          </a:extLst>
        </xdr:cNvPr>
        <xdr:cNvSpPr/>
      </xdr:nvSpPr>
      <xdr:spPr>
        <a:xfrm rot="16200000">
          <a:off x="5966913" y="735179"/>
          <a:ext cx="152400" cy="1579648"/>
        </a:xfrm>
        <a:prstGeom prst="rightBrace">
          <a:avLst>
            <a:gd name="adj1" fmla="val 8333"/>
            <a:gd name="adj2" fmla="val 44069"/>
          </a:avLst>
        </a:prstGeom>
        <a:ln w="19050">
          <a:solidFill>
            <a:schemeClr val="accent2">
              <a:lumMod val="75000"/>
            </a:schemeClr>
          </a:solidFill>
        </a:ln>
      </xdr:spPr>
      <xdr:style>
        <a:lnRef idx="1">
          <a:schemeClr val="accent2"/>
        </a:lnRef>
        <a:fillRef idx="0">
          <a:schemeClr val="accent2"/>
        </a:fillRef>
        <a:effectRef idx="0">
          <a:schemeClr val="accent2"/>
        </a:effectRef>
        <a:fontRef idx="minor">
          <a:schemeClr val="tx1"/>
        </a:fontRef>
      </xdr:style>
      <xdr:txBody>
        <a:bodyPr vertOverflow="clip" horzOverflow="clip" rtlCol="0" anchor="t"/>
        <a:lstStyle/>
        <a:p>
          <a:pPr algn="l"/>
          <a:endParaRPr lang="de-DE" sz="1100"/>
        </a:p>
      </xdr:txBody>
    </xdr:sp>
    <xdr:clientData/>
  </xdr:twoCellAnchor>
  <xdr:twoCellAnchor>
    <xdr:from>
      <xdr:col>12</xdr:col>
      <xdr:colOff>207043</xdr:colOff>
      <xdr:row>22</xdr:row>
      <xdr:rowOff>97255</xdr:rowOff>
    </xdr:from>
    <xdr:to>
      <xdr:col>37</xdr:col>
      <xdr:colOff>150394</xdr:colOff>
      <xdr:row>23</xdr:row>
      <xdr:rowOff>59155</xdr:rowOff>
    </xdr:to>
    <xdr:sp macro="" textlink="">
      <xdr:nvSpPr>
        <xdr:cNvPr id="6" name="Geschweifte Klammer rechts 5">
          <a:extLst>
            <a:ext uri="{FF2B5EF4-FFF2-40B4-BE49-F238E27FC236}">
              <a16:creationId xmlns:a16="http://schemas.microsoft.com/office/drawing/2014/main" id="{00000000-0008-0000-0900-000006000000}"/>
            </a:ext>
          </a:extLst>
        </xdr:cNvPr>
        <xdr:cNvSpPr/>
      </xdr:nvSpPr>
      <xdr:spPr>
        <a:xfrm rot="16200000">
          <a:off x="9609973" y="-918661"/>
          <a:ext cx="152400" cy="4891337"/>
        </a:xfrm>
        <a:prstGeom prst="rightBrace">
          <a:avLst>
            <a:gd name="adj1" fmla="val 8333"/>
            <a:gd name="adj2" fmla="val 49091"/>
          </a:avLst>
        </a:prstGeom>
        <a:ln w="19050">
          <a:solidFill>
            <a:schemeClr val="accent2">
              <a:lumMod val="75000"/>
            </a:schemeClr>
          </a:solidFill>
        </a:ln>
      </xdr:spPr>
      <xdr:style>
        <a:lnRef idx="1">
          <a:schemeClr val="accent2"/>
        </a:lnRef>
        <a:fillRef idx="0">
          <a:schemeClr val="accent2"/>
        </a:fillRef>
        <a:effectRef idx="0">
          <a:schemeClr val="accent2"/>
        </a:effectRef>
        <a:fontRef idx="minor">
          <a:schemeClr val="tx1"/>
        </a:fontRef>
      </xdr:style>
      <xdr:txBody>
        <a:bodyPr vertOverflow="clip" horzOverflow="clip" rtlCol="0" anchor="t"/>
        <a:lstStyle/>
        <a:p>
          <a:pPr algn="l"/>
          <a:endParaRPr lang="de-DE" sz="1100"/>
        </a:p>
      </xdr:txBody>
    </xdr:sp>
    <xdr:clientData/>
  </xdr:twoCellAnchor>
  <mc:AlternateContent xmlns:mc="http://schemas.openxmlformats.org/markup-compatibility/2006">
    <mc:Choice xmlns:a14="http://schemas.microsoft.com/office/drawing/2010/main" Requires="a14">
      <xdr:twoCellAnchor editAs="oneCell">
        <xdr:from>
          <xdr:col>1</xdr:col>
          <xdr:colOff>38100</xdr:colOff>
          <xdr:row>44</xdr:row>
          <xdr:rowOff>85725</xdr:rowOff>
        </xdr:from>
        <xdr:to>
          <xdr:col>10</xdr:col>
          <xdr:colOff>0</xdr:colOff>
          <xdr:row>46</xdr:row>
          <xdr:rowOff>57150</xdr:rowOff>
        </xdr:to>
        <xdr:sp macro="" textlink="">
          <xdr:nvSpPr>
            <xdr:cNvPr id="7169" name="Check Box 1" descr="Rechenweg und Lösung ausblenden" hidden="1">
              <a:extLst>
                <a:ext uri="{63B3BB69-23CF-44E3-9099-C40C66FF867C}">
                  <a14:compatExt spid="_x0000_s7169"/>
                </a:ext>
                <a:ext uri="{FF2B5EF4-FFF2-40B4-BE49-F238E27FC236}">
                  <a16:creationId xmlns:a16="http://schemas.microsoft.com/office/drawing/2014/main" id="{00000000-0008-0000-09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Rechenweg/Lösung ausblenden</a:t>
              </a:r>
            </a:p>
          </xdr:txBody>
        </xdr:sp>
        <xdr:clientData fLocksWithSheet="0"/>
      </xdr:twoCellAnchor>
    </mc:Choice>
    <mc:Fallback/>
  </mc:AlternateContent>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9.xml"/><Relationship Id="rId1" Type="http://schemas.openxmlformats.org/officeDocument/2006/relationships/printerSettings" Target="../printerSettings/printerSettings10.bin"/><Relationship Id="rId4" Type="http://schemas.openxmlformats.org/officeDocument/2006/relationships/ctrlProp" Target="../ctrlProps/ctrlProp8.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10.xml"/><Relationship Id="rId1" Type="http://schemas.openxmlformats.org/officeDocument/2006/relationships/printerSettings" Target="../printerSettings/printerSettings11.bin"/><Relationship Id="rId4" Type="http://schemas.openxmlformats.org/officeDocument/2006/relationships/ctrlProp" Target="../ctrlProps/ctrlProp9.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1.xml"/><Relationship Id="rId1" Type="http://schemas.openxmlformats.org/officeDocument/2006/relationships/printerSettings" Target="../printerSettings/printerSettings12.bin"/><Relationship Id="rId4" Type="http://schemas.openxmlformats.org/officeDocument/2006/relationships/ctrlProp" Target="../ctrlProps/ctrlProp10.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trlProp" Target="../ctrlProps/ctrlProp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trlProp" Target="../ctrlProps/ctrlProp4.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7.bin"/><Relationship Id="rId4" Type="http://schemas.openxmlformats.org/officeDocument/2006/relationships/ctrlProp" Target="../ctrlProps/ctrlProp5.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7.xml"/><Relationship Id="rId1" Type="http://schemas.openxmlformats.org/officeDocument/2006/relationships/printerSettings" Target="../printerSettings/printerSettings8.bin"/><Relationship Id="rId4" Type="http://schemas.openxmlformats.org/officeDocument/2006/relationships/ctrlProp" Target="../ctrlProps/ctrlProp6.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8.xml"/><Relationship Id="rId1" Type="http://schemas.openxmlformats.org/officeDocument/2006/relationships/printerSettings" Target="../printerSettings/printerSettings9.bin"/><Relationship Id="rId4" Type="http://schemas.openxmlformats.org/officeDocument/2006/relationships/ctrlProp" Target="../ctrlProps/ctrlProp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777AFC-52DD-465D-AEF0-96BE10867C14}">
  <dimension ref="A1:J36"/>
  <sheetViews>
    <sheetView showGridLines="0" showRowColHeaders="0" tabSelected="1" zoomScaleNormal="100" workbookViewId="0">
      <selection activeCell="G9" sqref="G9"/>
    </sheetView>
  </sheetViews>
  <sheetFormatPr baseColWidth="10" defaultRowHeight="15.75" x14ac:dyDescent="0.25"/>
  <cols>
    <col min="1" max="1" width="3.7109375" style="6" customWidth="1"/>
    <col min="2" max="2" width="17.42578125" style="6" customWidth="1"/>
    <col min="3" max="3" width="2.7109375" style="6" customWidth="1"/>
    <col min="4" max="4" width="2.5703125" style="6" customWidth="1"/>
    <col min="5" max="5" width="6.42578125" style="6" customWidth="1"/>
    <col min="6" max="16384" width="11.42578125" style="6"/>
  </cols>
  <sheetData>
    <row r="1" spans="1:10" ht="9.75" customHeight="1" x14ac:dyDescent="0.25">
      <c r="A1" s="91"/>
    </row>
    <row r="2" spans="1:10" x14ac:dyDescent="0.25">
      <c r="B2" s="267" t="s">
        <v>76</v>
      </c>
      <c r="C2" s="267"/>
      <c r="D2" s="267"/>
      <c r="E2" s="267"/>
      <c r="F2" s="267"/>
      <c r="G2" s="267"/>
      <c r="H2" s="267"/>
      <c r="I2" s="267"/>
      <c r="J2" s="267"/>
    </row>
    <row r="4" spans="1:10" x14ac:dyDescent="0.25">
      <c r="B4" s="6" t="s">
        <v>32</v>
      </c>
    </row>
    <row r="6" spans="1:10" x14ac:dyDescent="0.25">
      <c r="B6" s="392" t="s">
        <v>77</v>
      </c>
      <c r="C6" s="128" t="s">
        <v>78</v>
      </c>
      <c r="D6" s="262"/>
      <c r="G6" s="127"/>
      <c r="H6" s="127"/>
      <c r="I6" s="127"/>
    </row>
    <row r="8" spans="1:10" x14ac:dyDescent="0.25">
      <c r="B8" s="263" t="s">
        <v>81</v>
      </c>
    </row>
    <row r="9" spans="1:10" ht="20.25" customHeight="1" x14ac:dyDescent="0.25">
      <c r="B9" s="263" t="s">
        <v>82</v>
      </c>
    </row>
    <row r="10" spans="1:10" ht="20.25" customHeight="1" x14ac:dyDescent="0.25">
      <c r="B10" s="263" t="s">
        <v>83</v>
      </c>
    </row>
    <row r="11" spans="1:10" ht="20.25" customHeight="1" x14ac:dyDescent="0.25">
      <c r="B11" s="263" t="s">
        <v>84</v>
      </c>
    </row>
    <row r="12" spans="1:10" ht="20.25" customHeight="1" x14ac:dyDescent="0.25">
      <c r="B12" s="263" t="s">
        <v>85</v>
      </c>
    </row>
    <row r="13" spans="1:10" ht="20.25" customHeight="1" x14ac:dyDescent="0.25">
      <c r="B13" s="263" t="s">
        <v>86</v>
      </c>
    </row>
    <row r="14" spans="1:10" ht="20.25" customHeight="1" x14ac:dyDescent="0.25">
      <c r="B14" s="263" t="s">
        <v>87</v>
      </c>
    </row>
    <row r="15" spans="1:10" ht="20.25" customHeight="1" x14ac:dyDescent="0.25">
      <c r="B15" s="263" t="s">
        <v>88</v>
      </c>
    </row>
    <row r="16" spans="1:10" ht="20.25" customHeight="1" x14ac:dyDescent="0.25">
      <c r="B16" s="263" t="s">
        <v>89</v>
      </c>
    </row>
    <row r="17" spans="2:2" ht="20.25" customHeight="1" x14ac:dyDescent="0.25">
      <c r="B17" s="263" t="s">
        <v>90</v>
      </c>
    </row>
    <row r="18" spans="2:2" ht="21" customHeight="1" x14ac:dyDescent="0.25">
      <c r="B18" s="118"/>
    </row>
    <row r="19" spans="2:2" x14ac:dyDescent="0.25">
      <c r="B19" s="6" t="s">
        <v>46</v>
      </c>
    </row>
    <row r="21" spans="2:2" x14ac:dyDescent="0.25">
      <c r="B21" s="6" t="s">
        <v>93</v>
      </c>
    </row>
    <row r="22" spans="2:2" x14ac:dyDescent="0.25">
      <c r="B22" s="6" t="s">
        <v>94</v>
      </c>
    </row>
    <row r="24" spans="2:2" x14ac:dyDescent="0.25">
      <c r="B24" s="6" t="s">
        <v>95</v>
      </c>
    </row>
    <row r="25" spans="2:2" x14ac:dyDescent="0.25">
      <c r="B25" s="6" t="s">
        <v>96</v>
      </c>
    </row>
    <row r="26" spans="2:2" x14ac:dyDescent="0.25">
      <c r="B26" s="6" t="s">
        <v>97</v>
      </c>
    </row>
    <row r="27" spans="2:2" x14ac:dyDescent="0.25">
      <c r="B27" s="6" t="s">
        <v>98</v>
      </c>
    </row>
    <row r="28" spans="2:2" x14ac:dyDescent="0.25">
      <c r="B28" s="6" t="s">
        <v>99</v>
      </c>
    </row>
    <row r="30" spans="2:2" x14ac:dyDescent="0.25">
      <c r="B30" s="6" t="s">
        <v>33</v>
      </c>
    </row>
    <row r="31" spans="2:2" x14ac:dyDescent="0.25">
      <c r="B31" s="6" t="s">
        <v>34</v>
      </c>
    </row>
    <row r="34" spans="2:6" x14ac:dyDescent="0.25">
      <c r="B34" s="6" t="s">
        <v>35</v>
      </c>
    </row>
    <row r="36" spans="2:6" x14ac:dyDescent="0.25">
      <c r="F36" s="264" t="b">
        <v>1</v>
      </c>
    </row>
  </sheetData>
  <sheetProtection sheet="1" objects="1" scenarios="1" selectLockedCells="1" selectUnlockedCells="1"/>
  <mergeCells count="1">
    <mergeCell ref="B2:J2"/>
  </mergeCells>
  <conditionalFormatting sqref="B22:G22">
    <cfRule type="expression" dxfId="26" priority="1">
      <formula>$F$36=TRUE</formula>
    </cfRule>
  </conditionalFormatting>
  <pageMargins left="0.7" right="0.7" top="0.78740157499999996" bottom="0.78740157499999996"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4337" r:id="rId4" name="Check Box 1">
              <controlPr locked="0" defaultSize="0" autoFill="0" autoLine="0" autoPict="0" altText="Rechenweg und Lösung ausblenden">
                <anchor moveWithCells="1">
                  <from>
                    <xdr:col>5</xdr:col>
                    <xdr:colOff>561975</xdr:colOff>
                    <xdr:row>19</xdr:row>
                    <xdr:rowOff>123825</xdr:rowOff>
                  </from>
                  <to>
                    <xdr:col>8</xdr:col>
                    <xdr:colOff>133350</xdr:colOff>
                    <xdr:row>21</xdr:row>
                    <xdr:rowOff>95250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56372D-79AD-45FB-BA9F-CA3E1760AC1B}">
  <dimension ref="B2:BC52"/>
  <sheetViews>
    <sheetView showGridLines="0" showRowColHeaders="0" zoomScaleNormal="100" workbookViewId="0">
      <selection activeCell="C48" sqref="C48"/>
    </sheetView>
  </sheetViews>
  <sheetFormatPr baseColWidth="10" defaultColWidth="9.140625" defaultRowHeight="15.75" outlineLevelRow="1" x14ac:dyDescent="0.25"/>
  <cols>
    <col min="1" max="1" width="3.42578125" style="6" customWidth="1"/>
    <col min="2" max="5" width="3.140625" style="6" customWidth="1"/>
    <col min="6" max="6" width="3.28515625" style="6" customWidth="1"/>
    <col min="7" max="15" width="3.140625" style="6" customWidth="1"/>
    <col min="16" max="16" width="4.7109375" style="6" customWidth="1"/>
    <col min="17" max="17" width="3.140625" style="6" customWidth="1"/>
    <col min="18" max="18" width="3.28515625" style="6" customWidth="1"/>
    <col min="19" max="19" width="3.5703125" style="6" customWidth="1"/>
    <col min="20" max="20" width="4.5703125" style="6" customWidth="1"/>
    <col min="21" max="21" width="3.42578125" style="6" customWidth="1"/>
    <col min="22" max="22" width="3.28515625" style="6" customWidth="1"/>
    <col min="23" max="23" width="3.7109375" style="6" customWidth="1"/>
    <col min="24" max="24" width="1.5703125" style="6" customWidth="1"/>
    <col min="25" max="25" width="3.140625" style="6" customWidth="1"/>
    <col min="26" max="26" width="3" style="6" customWidth="1"/>
    <col min="27" max="27" width="3.7109375" style="6" customWidth="1"/>
    <col min="28" max="31" width="3.140625" style="6" customWidth="1"/>
    <col min="32" max="32" width="3.140625" style="120" customWidth="1"/>
    <col min="33" max="33" width="3" style="6" customWidth="1"/>
    <col min="34" max="34" width="2.42578125" style="6" customWidth="1"/>
    <col min="35" max="35" width="3.140625" style="6" customWidth="1"/>
    <col min="36" max="36" width="3.140625" style="120" customWidth="1"/>
    <col min="37" max="37" width="2" style="6" customWidth="1"/>
    <col min="38" max="38" width="2.42578125" style="6" customWidth="1"/>
    <col min="39" max="39" width="3.140625" style="120" customWidth="1"/>
    <col min="40" max="40" width="3.28515625" style="6" customWidth="1"/>
    <col min="41" max="41" width="18.42578125" style="6" customWidth="1"/>
    <col min="42" max="43" width="3.140625" style="6" customWidth="1"/>
    <col min="44" max="44" width="3.28515625" style="6" customWidth="1"/>
    <col min="45" max="45" width="2.42578125" style="6" customWidth="1"/>
    <col min="46" max="46" width="3.140625" style="120" customWidth="1"/>
    <col min="47" max="49" width="2.42578125" style="6" customWidth="1"/>
    <col min="50" max="50" width="3.140625" style="6" customWidth="1"/>
    <col min="51" max="51" width="2.5703125" style="6" customWidth="1"/>
    <col min="52" max="52" width="2.28515625" style="6" customWidth="1"/>
    <col min="53" max="53" width="3.140625" style="120" customWidth="1"/>
    <col min="54" max="54" width="1.85546875" style="6" customWidth="1"/>
    <col min="55" max="55" width="2.42578125" style="6" customWidth="1"/>
    <col min="56" max="59" width="9.140625" style="6"/>
    <col min="60" max="63" width="3.140625" style="6" customWidth="1"/>
    <col min="64" max="64" width="2.5703125" style="6" customWidth="1"/>
    <col min="65" max="65" width="3.5703125" style="6" customWidth="1"/>
    <col min="66" max="66" width="3.7109375" style="6" customWidth="1"/>
    <col min="67" max="67" width="3" style="6" customWidth="1"/>
    <col min="68" max="16384" width="9.140625" style="6"/>
  </cols>
  <sheetData>
    <row r="2" spans="2:53" x14ac:dyDescent="0.25">
      <c r="B2" s="1"/>
      <c r="C2" s="1" t="str">
        <f>CONCATENATE("Schriftliche Subtraktion im ",F4,"er-System")</f>
        <v>Schriftliche Subtraktion im 10er-System</v>
      </c>
      <c r="D2" s="3"/>
      <c r="E2" s="1"/>
      <c r="F2" s="1"/>
      <c r="G2" s="1"/>
      <c r="AT2" s="6"/>
      <c r="BA2" s="6"/>
    </row>
    <row r="3" spans="2:53" x14ac:dyDescent="0.25">
      <c r="AT3" s="6"/>
      <c r="BA3" s="6"/>
    </row>
    <row r="4" spans="2:53" x14ac:dyDescent="0.25">
      <c r="C4" s="6" t="s">
        <v>20</v>
      </c>
      <c r="F4" s="78">
        <v>10</v>
      </c>
      <c r="I4" s="129" t="s">
        <v>8</v>
      </c>
      <c r="AF4" s="6"/>
      <c r="AI4" s="120"/>
      <c r="AJ4" s="6"/>
    </row>
    <row r="5" spans="2:53" x14ac:dyDescent="0.25">
      <c r="D5" s="64"/>
      <c r="AF5" s="6"/>
      <c r="AI5" s="120"/>
      <c r="AJ5" s="6"/>
    </row>
    <row r="6" spans="2:53" x14ac:dyDescent="0.25">
      <c r="C6" s="130" t="s">
        <v>30</v>
      </c>
      <c r="H6" s="130">
        <v>0</v>
      </c>
      <c r="I6" s="130">
        <v>1</v>
      </c>
      <c r="J6" s="130">
        <f t="shared" ref="J6:W6" si="0">IF(I6&lt;$F$4-1,I6+1,"")</f>
        <v>2</v>
      </c>
      <c r="K6" s="130">
        <f t="shared" si="0"/>
        <v>3</v>
      </c>
      <c r="L6" s="130">
        <f t="shared" si="0"/>
        <v>4</v>
      </c>
      <c r="M6" s="130">
        <f t="shared" si="0"/>
        <v>5</v>
      </c>
      <c r="N6" s="130">
        <f t="shared" si="0"/>
        <v>6</v>
      </c>
      <c r="O6" s="130">
        <f t="shared" si="0"/>
        <v>7</v>
      </c>
      <c r="P6" s="183">
        <f t="shared" si="0"/>
        <v>8</v>
      </c>
      <c r="Q6" s="183">
        <f t="shared" si="0"/>
        <v>9</v>
      </c>
      <c r="R6" s="183" t="str">
        <f t="shared" si="0"/>
        <v/>
      </c>
      <c r="S6" s="183" t="str">
        <f t="shared" si="0"/>
        <v/>
      </c>
      <c r="T6" s="183" t="str">
        <f t="shared" si="0"/>
        <v/>
      </c>
      <c r="U6" s="183" t="str">
        <f t="shared" si="0"/>
        <v/>
      </c>
      <c r="V6" s="183" t="str">
        <f t="shared" si="0"/>
        <v/>
      </c>
      <c r="W6" s="183" t="str">
        <f t="shared" si="0"/>
        <v/>
      </c>
      <c r="X6" s="131"/>
      <c r="Y6" s="131"/>
      <c r="Z6" s="131"/>
      <c r="AA6" s="131"/>
      <c r="AB6" s="131"/>
      <c r="AC6" s="131"/>
      <c r="AD6" s="131"/>
      <c r="AE6" s="131"/>
      <c r="AF6" s="131"/>
      <c r="AG6" s="131"/>
      <c r="AH6" s="131"/>
      <c r="AI6" s="131"/>
      <c r="AJ6" s="130"/>
      <c r="AK6" s="130"/>
      <c r="AL6" s="132"/>
      <c r="AM6" s="130"/>
    </row>
    <row r="7" spans="2:53" x14ac:dyDescent="0.25">
      <c r="C7" s="6" t="s">
        <v>21</v>
      </c>
      <c r="H7" s="120">
        <f>IF(H6="","",IF(H6=10,"A",IF(H6=11,"B",IF(H6=12,"C",IF(H6=13,"D",IF(H6=14,"E",IF(H6=15,"F",H6)))))))</f>
        <v>0</v>
      </c>
      <c r="I7" s="120">
        <f t="shared" ref="I7:W7" si="1">IF(I6="","",IF(I6=10,"A",IF(I6=11,"B",IF(I6=12,"C",IF(I6=13,"D",IF(I6=14,"E",IF(I6=15,"F",I6)))))))</f>
        <v>1</v>
      </c>
      <c r="J7" s="120">
        <f t="shared" si="1"/>
        <v>2</v>
      </c>
      <c r="K7" s="120">
        <f t="shared" si="1"/>
        <v>3</v>
      </c>
      <c r="L7" s="120">
        <f t="shared" si="1"/>
        <v>4</v>
      </c>
      <c r="M7" s="120">
        <f t="shared" si="1"/>
        <v>5</v>
      </c>
      <c r="N7" s="120">
        <f t="shared" si="1"/>
        <v>6</v>
      </c>
      <c r="O7" s="120">
        <f t="shared" si="1"/>
        <v>7</v>
      </c>
      <c r="P7" s="125">
        <f t="shared" si="1"/>
        <v>8</v>
      </c>
      <c r="Q7" s="125">
        <f t="shared" si="1"/>
        <v>9</v>
      </c>
      <c r="R7" s="125" t="str">
        <f t="shared" si="1"/>
        <v/>
      </c>
      <c r="S7" s="125" t="str">
        <f t="shared" si="1"/>
        <v/>
      </c>
      <c r="T7" s="125" t="str">
        <f t="shared" si="1"/>
        <v/>
      </c>
      <c r="U7" s="125" t="str">
        <f t="shared" si="1"/>
        <v/>
      </c>
      <c r="V7" s="125" t="str">
        <f t="shared" si="1"/>
        <v/>
      </c>
      <c r="W7" s="125" t="str">
        <f t="shared" si="1"/>
        <v/>
      </c>
      <c r="X7" s="95"/>
      <c r="Y7" s="95"/>
      <c r="AF7" s="6"/>
      <c r="AJ7" s="6"/>
      <c r="AL7" s="120"/>
      <c r="AM7" s="6"/>
    </row>
    <row r="8" spans="2:53" x14ac:dyDescent="0.25">
      <c r="R8" s="91"/>
      <c r="S8" s="91"/>
    </row>
    <row r="9" spans="2:53" ht="11.25" customHeight="1" x14ac:dyDescent="0.25">
      <c r="D9" s="348">
        <v>5</v>
      </c>
      <c r="E9" s="348">
        <v>2</v>
      </c>
      <c r="F9" s="348">
        <v>3</v>
      </c>
      <c r="G9" s="348">
        <v>3</v>
      </c>
      <c r="R9" s="91"/>
      <c r="S9" s="91"/>
    </row>
    <row r="10" spans="2:53" ht="11.25" customHeight="1" x14ac:dyDescent="0.25">
      <c r="D10" s="348"/>
      <c r="E10" s="348"/>
      <c r="F10" s="348"/>
      <c r="G10" s="348"/>
      <c r="H10" s="66">
        <f>F4</f>
        <v>10</v>
      </c>
      <c r="K10" s="129" t="s">
        <v>41</v>
      </c>
      <c r="R10" s="91"/>
      <c r="S10" s="91"/>
    </row>
    <row r="11" spans="2:53" ht="11.25" customHeight="1" x14ac:dyDescent="0.25">
      <c r="B11" s="48"/>
      <c r="C11" s="363" t="s">
        <v>40</v>
      </c>
      <c r="D11" s="372">
        <v>1</v>
      </c>
      <c r="E11" s="372">
        <v>2</v>
      </c>
      <c r="F11" s="372">
        <v>4</v>
      </c>
      <c r="G11" s="372">
        <v>4</v>
      </c>
      <c r="H11" s="48"/>
      <c r="K11" s="129" t="s">
        <v>42</v>
      </c>
      <c r="R11" s="91"/>
      <c r="S11" s="101"/>
    </row>
    <row r="12" spans="2:53" ht="11.25" customHeight="1" x14ac:dyDescent="0.25">
      <c r="B12" s="48"/>
      <c r="C12" s="364"/>
      <c r="D12" s="373"/>
      <c r="E12" s="373"/>
      <c r="F12" s="373"/>
      <c r="G12" s="373"/>
      <c r="H12" s="80">
        <f>F4</f>
        <v>10</v>
      </c>
      <c r="R12" s="91"/>
      <c r="S12" s="101"/>
    </row>
    <row r="13" spans="2:53" hidden="1" outlineLevel="1" x14ac:dyDescent="0.25">
      <c r="B13" s="367"/>
      <c r="C13" s="341"/>
      <c r="D13" s="341">
        <f>D29</f>
        <v>3</v>
      </c>
      <c r="E13" s="341">
        <f>F29</f>
        <v>9</v>
      </c>
      <c r="F13" s="341">
        <f>H29</f>
        <v>8</v>
      </c>
      <c r="G13" s="341">
        <f>J29</f>
        <v>9</v>
      </c>
      <c r="H13" s="140"/>
      <c r="R13" s="91"/>
      <c r="S13" s="362"/>
      <c r="AT13" s="6"/>
      <c r="BA13" s="6"/>
    </row>
    <row r="14" spans="2:53" ht="16.5" hidden="1" outlineLevel="1" thickBot="1" x14ac:dyDescent="0.3">
      <c r="B14" s="367"/>
      <c r="C14" s="342"/>
      <c r="D14" s="342"/>
      <c r="E14" s="342"/>
      <c r="F14" s="342"/>
      <c r="G14" s="342"/>
      <c r="H14" s="146">
        <f>F4</f>
        <v>10</v>
      </c>
      <c r="R14" s="91"/>
      <c r="S14" s="362"/>
      <c r="AT14" s="6"/>
      <c r="BA14" s="6"/>
    </row>
    <row r="15" spans="2:53" ht="11.25" customHeight="1" collapsed="1" x14ac:dyDescent="0.25">
      <c r="C15" s="338" t="str">
        <f t="shared" ref="C15:F15" si="2">IF(C13="","",IF(C13=10,"A",IF(C13=11,"B",IF(C13=12,"C",IF(C13=13,"D",IF(C13=14,"E",IF(C13=15,"F",C13)))))))</f>
        <v/>
      </c>
      <c r="D15" s="338">
        <f t="shared" si="2"/>
        <v>3</v>
      </c>
      <c r="E15" s="338">
        <f t="shared" si="2"/>
        <v>9</v>
      </c>
      <c r="F15" s="338">
        <f t="shared" si="2"/>
        <v>8</v>
      </c>
      <c r="G15" s="338">
        <f>IF(G13="","",IF(G13=10,"A",IF(G13=11,"B",IF(G13=12,"C",IF(G13=13,"D",IF(G13=14,"E",IF(G13=15,"F",G13)))))))</f>
        <v>9</v>
      </c>
      <c r="H15" s="150"/>
      <c r="R15" s="91"/>
      <c r="S15" s="91"/>
      <c r="AO15" s="11"/>
      <c r="AP15" s="11"/>
      <c r="AT15" s="6"/>
      <c r="BA15" s="6"/>
    </row>
    <row r="16" spans="2:53" ht="11.25" customHeight="1" thickBot="1" x14ac:dyDescent="0.3">
      <c r="C16" s="339"/>
      <c r="D16" s="339"/>
      <c r="E16" s="339"/>
      <c r="F16" s="339"/>
      <c r="G16" s="339"/>
      <c r="H16" s="70">
        <f>F4</f>
        <v>10</v>
      </c>
      <c r="R16" s="91"/>
      <c r="S16" s="91"/>
      <c r="AT16" s="6"/>
      <c r="BA16" s="6"/>
    </row>
    <row r="17" spans="3:55" ht="9.75" customHeight="1" thickTop="1" x14ac:dyDescent="0.25">
      <c r="R17" s="91"/>
      <c r="S17" s="91"/>
      <c r="AT17" s="6"/>
      <c r="BA17" s="6"/>
    </row>
    <row r="18" spans="3:55" hidden="1" outlineLevel="1" x14ac:dyDescent="0.25">
      <c r="D18" s="309">
        <f>G9*F4^0+F9*F4^1+E9*F4^2+D9*F4^3</f>
        <v>5233</v>
      </c>
      <c r="E18" s="309"/>
      <c r="F18" s="309"/>
      <c r="G18" s="309"/>
      <c r="H18" s="309"/>
      <c r="R18" s="91"/>
      <c r="S18" s="91"/>
      <c r="T18" s="91"/>
      <c r="U18" s="91"/>
      <c r="V18" s="91"/>
      <c r="W18" s="91"/>
      <c r="X18" s="91"/>
      <c r="Y18" s="91"/>
      <c r="Z18" s="91"/>
      <c r="AA18" s="91"/>
      <c r="AB18" s="91"/>
      <c r="AC18" s="91"/>
      <c r="AD18" s="91"/>
      <c r="AE18" s="91"/>
      <c r="AF18" s="95"/>
      <c r="AG18" s="91"/>
      <c r="AH18" s="91"/>
      <c r="AI18" s="91"/>
      <c r="AJ18" s="95"/>
      <c r="AK18" s="91"/>
      <c r="AL18" s="91"/>
      <c r="AM18" s="95"/>
      <c r="AT18" s="6"/>
      <c r="BA18" s="6"/>
    </row>
    <row r="19" spans="3:55" hidden="1" outlineLevel="1" x14ac:dyDescent="0.25">
      <c r="D19" s="309">
        <f>G11*F4^0+F11*F4^1+E11*F4^2+D11*F4^3</f>
        <v>1244</v>
      </c>
      <c r="E19" s="309"/>
      <c r="F19" s="309"/>
      <c r="G19" s="309"/>
      <c r="H19" s="309"/>
      <c r="R19" s="91"/>
      <c r="S19" s="91"/>
      <c r="T19" s="91"/>
      <c r="U19" s="91"/>
      <c r="V19" s="91"/>
      <c r="W19" s="91"/>
      <c r="X19" s="91"/>
      <c r="Y19" s="91"/>
      <c r="Z19" s="91"/>
      <c r="AA19" s="91"/>
      <c r="AB19" s="91"/>
      <c r="AC19" s="91"/>
      <c r="AD19" s="91"/>
      <c r="AE19" s="91"/>
      <c r="AF19" s="95"/>
      <c r="AG19" s="91"/>
      <c r="AH19" s="91"/>
      <c r="AI19" s="91"/>
      <c r="AJ19" s="95"/>
      <c r="AK19" s="91"/>
      <c r="AL19" s="91"/>
      <c r="AM19" s="95"/>
      <c r="AN19" s="91"/>
      <c r="AO19" s="91"/>
      <c r="AP19" s="91"/>
      <c r="AQ19" s="91"/>
      <c r="AR19" s="91"/>
      <c r="AS19" s="91"/>
      <c r="AT19" s="95"/>
      <c r="AU19" s="91"/>
      <c r="AV19" s="91"/>
      <c r="AW19" s="91"/>
      <c r="AX19" s="91"/>
      <c r="AY19" s="91"/>
      <c r="AZ19" s="91"/>
      <c r="BA19" s="95"/>
      <c r="BB19" s="91"/>
      <c r="BC19" s="91"/>
    </row>
    <row r="20" spans="3:55" hidden="1" outlineLevel="1" x14ac:dyDescent="0.25">
      <c r="D20" s="118"/>
      <c r="E20" s="118"/>
      <c r="F20" s="118"/>
      <c r="G20" s="118"/>
      <c r="H20" s="118"/>
      <c r="R20" s="91"/>
      <c r="S20" s="91"/>
      <c r="T20" s="91"/>
      <c r="U20" s="91"/>
      <c r="V20" s="91"/>
      <c r="W20" s="91"/>
      <c r="X20" s="91"/>
      <c r="Y20" s="91"/>
      <c r="Z20" s="91"/>
      <c r="AA20" s="91"/>
      <c r="AB20" s="91"/>
      <c r="AC20" s="91"/>
      <c r="AD20" s="91"/>
      <c r="AE20" s="91"/>
      <c r="AF20" s="95"/>
      <c r="AG20" s="91"/>
      <c r="AH20" s="91"/>
      <c r="AI20" s="91"/>
      <c r="AJ20" s="95"/>
      <c r="AK20" s="91"/>
      <c r="AL20" s="91"/>
      <c r="AM20" s="95"/>
      <c r="AN20" s="91"/>
      <c r="AO20" s="91"/>
      <c r="AP20" s="91"/>
      <c r="AQ20" s="91"/>
      <c r="AR20" s="91"/>
      <c r="AS20" s="91"/>
      <c r="AT20" s="95"/>
      <c r="AU20" s="91"/>
      <c r="AV20" s="91"/>
      <c r="AW20" s="91"/>
      <c r="AX20" s="91"/>
      <c r="AY20" s="91"/>
      <c r="AZ20" s="91"/>
      <c r="BA20" s="95"/>
      <c r="BB20" s="91"/>
      <c r="BC20" s="91"/>
    </row>
    <row r="21" spans="3:55" collapsed="1" x14ac:dyDescent="0.25">
      <c r="R21" s="91"/>
      <c r="S21" s="91"/>
      <c r="T21" s="91"/>
      <c r="U21" s="91"/>
      <c r="V21" s="91"/>
      <c r="W21" s="91"/>
      <c r="X21" s="91"/>
      <c r="Y21" s="91"/>
      <c r="Z21" s="91"/>
      <c r="AA21" s="91"/>
      <c r="AB21" s="91"/>
      <c r="AC21" s="91"/>
      <c r="AD21" s="91"/>
      <c r="AE21" s="91"/>
      <c r="AF21" s="95"/>
      <c r="AG21" s="91"/>
      <c r="AH21" s="91"/>
      <c r="AI21" s="91"/>
      <c r="AJ21" s="95"/>
      <c r="AK21" s="91"/>
      <c r="AL21" s="91"/>
      <c r="AM21" s="95"/>
      <c r="AN21" s="91"/>
      <c r="AO21" s="91"/>
      <c r="AP21" s="91"/>
      <c r="AQ21" s="91"/>
      <c r="AR21" s="91"/>
      <c r="AS21" s="91"/>
      <c r="AT21" s="95"/>
      <c r="AU21" s="91"/>
      <c r="AV21" s="91"/>
      <c r="AW21" s="91"/>
      <c r="AX21" s="91"/>
      <c r="AY21" s="91"/>
      <c r="AZ21" s="91"/>
      <c r="BA21" s="95"/>
      <c r="BB21" s="91"/>
      <c r="BC21" s="91"/>
    </row>
    <row r="22" spans="3:55" x14ac:dyDescent="0.25">
      <c r="C22" s="352" t="s">
        <v>43</v>
      </c>
      <c r="D22" s="352"/>
      <c r="E22" s="352"/>
      <c r="F22" s="352"/>
      <c r="G22" s="352"/>
      <c r="H22" s="352"/>
      <c r="I22" s="352"/>
      <c r="J22" s="352"/>
      <c r="K22" s="352"/>
      <c r="L22" s="95"/>
      <c r="M22" s="95"/>
      <c r="N22" s="352" t="s">
        <v>44</v>
      </c>
      <c r="O22" s="352"/>
      <c r="P22" s="352"/>
      <c r="Q22" s="352"/>
      <c r="R22" s="352"/>
      <c r="S22" s="352"/>
      <c r="T22" s="352"/>
      <c r="U22" s="352"/>
      <c r="V22" s="352"/>
      <c r="W22" s="352"/>
      <c r="X22" s="352"/>
      <c r="Y22" s="352"/>
      <c r="Z22" s="352"/>
      <c r="AA22" s="352"/>
      <c r="AB22" s="352"/>
      <c r="AC22" s="352"/>
      <c r="AD22" s="352"/>
      <c r="AE22" s="352"/>
      <c r="AF22" s="352"/>
      <c r="AG22" s="352"/>
      <c r="AH22" s="352"/>
      <c r="AI22" s="352"/>
      <c r="AJ22" s="352"/>
      <c r="AK22" s="352"/>
      <c r="AL22" s="352"/>
      <c r="AM22" s="95"/>
      <c r="AN22" s="91"/>
      <c r="AO22" s="91"/>
      <c r="AP22" s="91"/>
      <c r="AQ22" s="91"/>
      <c r="AR22" s="91"/>
      <c r="AS22" s="91"/>
      <c r="AT22" s="95"/>
      <c r="AU22" s="91"/>
      <c r="AV22" s="91"/>
      <c r="AW22" s="91"/>
      <c r="AX22" s="91"/>
      <c r="AY22" s="91"/>
      <c r="AZ22" s="91"/>
      <c r="BA22" s="95"/>
      <c r="BB22" s="91"/>
      <c r="BC22" s="91"/>
    </row>
    <row r="23" spans="3:55" x14ac:dyDescent="0.25">
      <c r="C23" s="91"/>
      <c r="D23" s="91"/>
      <c r="E23" s="91"/>
      <c r="F23" s="91"/>
      <c r="G23" s="91"/>
      <c r="H23" s="91"/>
      <c r="I23" s="91"/>
      <c r="J23" s="91"/>
      <c r="K23" s="91"/>
      <c r="L23" s="91"/>
      <c r="M23" s="91"/>
      <c r="N23" s="91"/>
      <c r="O23" s="95"/>
      <c r="P23" s="91"/>
      <c r="Q23" s="91"/>
      <c r="R23" s="91"/>
      <c r="S23" s="95"/>
      <c r="T23" s="91"/>
      <c r="U23" s="91"/>
      <c r="V23" s="95"/>
      <c r="W23" s="91"/>
      <c r="X23" s="91"/>
      <c r="Y23" s="91"/>
      <c r="Z23" s="91"/>
      <c r="AA23" s="91"/>
      <c r="AB23" s="91"/>
      <c r="AC23" s="95"/>
      <c r="AD23" s="91"/>
      <c r="AE23" s="91"/>
      <c r="AF23" s="91"/>
      <c r="AG23" s="91"/>
      <c r="AH23" s="91"/>
      <c r="AI23" s="91"/>
      <c r="AJ23" s="95"/>
      <c r="AK23" s="91"/>
      <c r="AL23" s="91"/>
      <c r="AM23" s="95"/>
      <c r="AN23" s="91"/>
      <c r="AO23" s="91"/>
      <c r="AP23" s="91"/>
      <c r="AQ23" s="91"/>
      <c r="AR23" s="91"/>
      <c r="AS23" s="91"/>
      <c r="AT23" s="95"/>
      <c r="AU23" s="91"/>
      <c r="AV23" s="91"/>
      <c r="AW23" s="91"/>
      <c r="AX23" s="91"/>
      <c r="AY23" s="91"/>
      <c r="AZ23" s="91"/>
      <c r="BA23" s="95"/>
      <c r="BB23" s="91"/>
      <c r="BC23" s="91"/>
    </row>
    <row r="24" spans="3:55" ht="12" customHeight="1" x14ac:dyDescent="0.25">
      <c r="C24" s="91"/>
      <c r="D24" s="91"/>
      <c r="E24" s="91"/>
      <c r="F24" s="91"/>
      <c r="G24" s="91"/>
      <c r="H24" s="91"/>
      <c r="I24" s="91"/>
      <c r="J24" s="91"/>
      <c r="K24" s="91"/>
      <c r="L24" s="91"/>
      <c r="M24" s="91"/>
      <c r="N24" s="91"/>
      <c r="O24" s="95"/>
      <c r="P24" s="91"/>
      <c r="Q24" s="91"/>
      <c r="R24" s="133"/>
      <c r="S24" s="95"/>
      <c r="T24" s="91"/>
      <c r="U24" s="91"/>
      <c r="V24" s="95"/>
      <c r="W24" s="91"/>
      <c r="X24" s="91"/>
      <c r="Y24" s="133"/>
      <c r="Z24" s="91"/>
      <c r="AA24" s="91"/>
      <c r="AB24" s="91"/>
      <c r="AC24" s="95"/>
      <c r="AD24" s="91"/>
      <c r="AE24" s="91"/>
      <c r="AF24" s="133"/>
      <c r="AG24" s="91"/>
      <c r="AH24" s="91"/>
      <c r="AI24" s="91"/>
      <c r="AJ24" s="95"/>
      <c r="AK24" s="91"/>
      <c r="AL24" s="91"/>
      <c r="AM24" s="95"/>
      <c r="AN24" s="91"/>
      <c r="AO24" s="91"/>
      <c r="AP24" s="91"/>
      <c r="AQ24" s="91"/>
      <c r="AR24" s="91"/>
      <c r="AS24" s="91"/>
      <c r="AT24" s="95"/>
      <c r="AU24" s="91"/>
      <c r="AV24" s="91"/>
      <c r="AW24" s="91"/>
      <c r="AX24" s="91"/>
      <c r="AY24" s="91"/>
      <c r="AZ24" s="91"/>
      <c r="BA24" s="95"/>
      <c r="BB24" s="91"/>
      <c r="BC24" s="91"/>
    </row>
    <row r="25" spans="3:55" ht="11.25" customHeight="1" x14ac:dyDescent="0.25">
      <c r="C25" s="91"/>
      <c r="D25" s="353">
        <f>D9</f>
        <v>5</v>
      </c>
      <c r="E25" s="361" t="str">
        <f>IF(OR(F27&gt;F25,AND(F27=F25,OR(H27&gt;H25,AND(H27=H25,J25&lt;J27)))),"'","")</f>
        <v>'</v>
      </c>
      <c r="F25" s="353">
        <f>E9</f>
        <v>2</v>
      </c>
      <c r="G25" s="361" t="str">
        <f>IF(OR(H27&gt;H25,AND(H27=H25,J25&lt;J27)),"'","")</f>
        <v>'</v>
      </c>
      <c r="H25" s="353">
        <f>F9</f>
        <v>3</v>
      </c>
      <c r="I25" s="361" t="str">
        <f>IF(J27&gt;J25,"'","")</f>
        <v>'</v>
      </c>
      <c r="J25" s="353">
        <f>G9</f>
        <v>3</v>
      </c>
      <c r="K25" s="91"/>
      <c r="L25" s="91"/>
      <c r="M25" s="91"/>
      <c r="N25" s="91"/>
      <c r="O25" s="353">
        <f>IF(E25="'",D25-1,D25)</f>
        <v>4</v>
      </c>
      <c r="P25" s="134"/>
      <c r="Q25" s="134"/>
      <c r="R25" s="135"/>
      <c r="S25" s="353">
        <f>IF(E25="'",1,0)</f>
        <v>1</v>
      </c>
      <c r="T25" s="136"/>
      <c r="U25" s="136"/>
      <c r="V25" s="353">
        <f>IF(G25="'",F25-1,F25)</f>
        <v>1</v>
      </c>
      <c r="W25" s="134"/>
      <c r="X25" s="134"/>
      <c r="Y25" s="135"/>
      <c r="Z25" s="353">
        <f>IF(G25="'",1,0)</f>
        <v>1</v>
      </c>
      <c r="AA25" s="136"/>
      <c r="AB25" s="136"/>
      <c r="AC25" s="353">
        <f>IF(I25="'",H25-1,H25)</f>
        <v>2</v>
      </c>
      <c r="AD25" s="134"/>
      <c r="AE25" s="134"/>
      <c r="AF25" s="135"/>
      <c r="AG25" s="353">
        <f>IF(I25="'",1,0)</f>
        <v>1</v>
      </c>
      <c r="AH25" s="134"/>
      <c r="AI25" s="134"/>
      <c r="AJ25" s="353">
        <f>J25</f>
        <v>3</v>
      </c>
      <c r="AK25" s="91"/>
      <c r="AL25" s="91"/>
      <c r="AM25" s="95"/>
      <c r="AN25" s="91"/>
      <c r="AO25" s="91"/>
      <c r="AP25" s="91"/>
      <c r="AQ25" s="91"/>
      <c r="AR25" s="91"/>
      <c r="AS25" s="91"/>
      <c r="AT25" s="95"/>
      <c r="AU25" s="91"/>
      <c r="AV25" s="91"/>
      <c r="AW25" s="91"/>
      <c r="AX25" s="91"/>
      <c r="AY25" s="91"/>
      <c r="AZ25" s="91"/>
      <c r="BA25" s="95"/>
      <c r="BB25" s="91"/>
      <c r="BC25" s="91"/>
    </row>
    <row r="26" spans="3:55" ht="11.25" customHeight="1" x14ac:dyDescent="0.25">
      <c r="C26" s="91"/>
      <c r="D26" s="353"/>
      <c r="E26" s="361"/>
      <c r="F26" s="353"/>
      <c r="G26" s="361"/>
      <c r="H26" s="353"/>
      <c r="I26" s="361"/>
      <c r="J26" s="353"/>
      <c r="K26" s="83">
        <f>H10</f>
        <v>10</v>
      </c>
      <c r="L26" s="91"/>
      <c r="M26" s="91"/>
      <c r="N26" s="91"/>
      <c r="O26" s="353"/>
      <c r="P26" s="81">
        <f>F4^3</f>
        <v>1000</v>
      </c>
      <c r="Q26" s="82" t="s">
        <v>36</v>
      </c>
      <c r="R26" s="135"/>
      <c r="S26" s="353"/>
      <c r="T26" s="81">
        <f>F4^3</f>
        <v>1000</v>
      </c>
      <c r="U26" s="82" t="s">
        <v>36</v>
      </c>
      <c r="V26" s="353"/>
      <c r="W26" s="81">
        <f>F4^2</f>
        <v>100</v>
      </c>
      <c r="X26" s="82" t="s">
        <v>36</v>
      </c>
      <c r="Y26" s="137"/>
      <c r="Z26" s="353"/>
      <c r="AA26" s="81">
        <f>F4^2</f>
        <v>100</v>
      </c>
      <c r="AB26" s="82" t="s">
        <v>36</v>
      </c>
      <c r="AC26" s="353"/>
      <c r="AD26" s="81">
        <f>F4^1</f>
        <v>10</v>
      </c>
      <c r="AE26" s="82" t="s">
        <v>36</v>
      </c>
      <c r="AF26" s="137"/>
      <c r="AG26" s="353"/>
      <c r="AH26" s="81">
        <f>F4^1</f>
        <v>10</v>
      </c>
      <c r="AI26" s="82" t="s">
        <v>36</v>
      </c>
      <c r="AJ26" s="353"/>
      <c r="AK26" s="81">
        <f>K26^0</f>
        <v>1</v>
      </c>
      <c r="AL26" s="82" t="s">
        <v>36</v>
      </c>
      <c r="AM26" s="95"/>
      <c r="AN26" s="91"/>
      <c r="AO26" s="91"/>
      <c r="AP26" s="91"/>
      <c r="AQ26" s="91"/>
      <c r="AR26" s="91"/>
      <c r="AS26" s="91"/>
      <c r="AT26" s="95"/>
      <c r="AU26" s="91"/>
      <c r="AV26" s="91"/>
      <c r="AW26" s="91"/>
      <c r="AX26" s="91"/>
      <c r="AY26" s="91"/>
      <c r="AZ26" s="91"/>
      <c r="BA26" s="95"/>
      <c r="BB26" s="91"/>
      <c r="BC26" s="91"/>
    </row>
    <row r="27" spans="3:55" ht="11.25" customHeight="1" x14ac:dyDescent="0.25">
      <c r="C27" s="365" t="s">
        <v>40</v>
      </c>
      <c r="D27" s="354">
        <f>D11</f>
        <v>1</v>
      </c>
      <c r="E27" s="121"/>
      <c r="F27" s="354">
        <f>E11</f>
        <v>2</v>
      </c>
      <c r="G27" s="121"/>
      <c r="H27" s="354">
        <f>F11</f>
        <v>4</v>
      </c>
      <c r="I27" s="121"/>
      <c r="J27" s="354">
        <f>G11</f>
        <v>4</v>
      </c>
      <c r="K27" s="101"/>
      <c r="L27" s="91"/>
      <c r="M27" s="101"/>
      <c r="N27" s="365" t="s">
        <v>40</v>
      </c>
      <c r="O27" s="354">
        <f>D27</f>
        <v>1</v>
      </c>
      <c r="P27" s="138"/>
      <c r="Q27" s="138"/>
      <c r="R27" s="135"/>
      <c r="S27" s="138"/>
      <c r="T27" s="121"/>
      <c r="U27" s="121"/>
      <c r="V27" s="354">
        <f>F27</f>
        <v>2</v>
      </c>
      <c r="W27" s="138"/>
      <c r="X27" s="138"/>
      <c r="Y27" s="135"/>
      <c r="Z27" s="121"/>
      <c r="AA27" s="121"/>
      <c r="AB27" s="121"/>
      <c r="AC27" s="354">
        <f>H27</f>
        <v>4</v>
      </c>
      <c r="AD27" s="138"/>
      <c r="AE27" s="138"/>
      <c r="AF27" s="135"/>
      <c r="AG27" s="121"/>
      <c r="AH27" s="121"/>
      <c r="AI27" s="121"/>
      <c r="AJ27" s="354">
        <f>J27</f>
        <v>4</v>
      </c>
      <c r="AK27" s="101"/>
      <c r="AL27" s="91"/>
      <c r="AM27" s="95"/>
      <c r="AN27" s="91"/>
      <c r="AO27" s="91"/>
      <c r="AP27" s="91"/>
      <c r="AQ27" s="91"/>
      <c r="AR27" s="91"/>
      <c r="AS27" s="91"/>
      <c r="AT27" s="95"/>
      <c r="AU27" s="91"/>
      <c r="AV27" s="91"/>
      <c r="AW27" s="91"/>
      <c r="AX27" s="91"/>
      <c r="AY27" s="91"/>
      <c r="AZ27" s="91"/>
      <c r="BA27" s="95"/>
      <c r="BB27" s="91"/>
      <c r="BC27" s="91"/>
    </row>
    <row r="28" spans="3:55" ht="11.25" customHeight="1" x14ac:dyDescent="0.25">
      <c r="C28" s="365"/>
      <c r="D28" s="366"/>
      <c r="E28" s="139"/>
      <c r="F28" s="366"/>
      <c r="G28" s="139"/>
      <c r="H28" s="366"/>
      <c r="I28" s="139"/>
      <c r="J28" s="366"/>
      <c r="K28" s="84">
        <f>H12</f>
        <v>10</v>
      </c>
      <c r="L28" s="91"/>
      <c r="M28" s="101"/>
      <c r="N28" s="365"/>
      <c r="O28" s="354"/>
      <c r="P28" s="81">
        <f>F4^3</f>
        <v>1000</v>
      </c>
      <c r="Q28" s="82" t="s">
        <v>36</v>
      </c>
      <c r="R28" s="135"/>
      <c r="S28" s="138"/>
      <c r="T28" s="121"/>
      <c r="U28" s="121"/>
      <c r="V28" s="354"/>
      <c r="W28" s="81">
        <f>F4^2</f>
        <v>100</v>
      </c>
      <c r="X28" s="82" t="s">
        <v>36</v>
      </c>
      <c r="Y28" s="137"/>
      <c r="Z28" s="121"/>
      <c r="AA28" s="121"/>
      <c r="AB28" s="121"/>
      <c r="AC28" s="354"/>
      <c r="AD28" s="81">
        <f>F4^1</f>
        <v>10</v>
      </c>
      <c r="AE28" s="82" t="s">
        <v>36</v>
      </c>
      <c r="AF28" s="137"/>
      <c r="AG28" s="121"/>
      <c r="AH28" s="121"/>
      <c r="AI28" s="121"/>
      <c r="AJ28" s="354"/>
      <c r="AK28" s="86">
        <f>K28^0</f>
        <v>1</v>
      </c>
      <c r="AL28" s="87" t="s">
        <v>36</v>
      </c>
      <c r="AM28" s="95"/>
      <c r="AN28" s="91"/>
      <c r="AO28" s="91"/>
      <c r="AP28" s="91"/>
      <c r="AQ28" s="91"/>
      <c r="AR28" s="91"/>
      <c r="AS28" s="91"/>
      <c r="AT28" s="95"/>
      <c r="AU28" s="91"/>
      <c r="AV28" s="91"/>
      <c r="AW28" s="91"/>
      <c r="AX28" s="91"/>
      <c r="AY28" s="91"/>
      <c r="AZ28" s="91"/>
      <c r="BA28" s="95"/>
      <c r="BB28" s="91"/>
      <c r="BC28" s="91"/>
    </row>
    <row r="29" spans="3:55" hidden="1" outlineLevel="1" x14ac:dyDescent="0.25">
      <c r="C29" s="359"/>
      <c r="D29" s="359">
        <f>O29</f>
        <v>3</v>
      </c>
      <c r="E29" s="141"/>
      <c r="F29" s="359">
        <f>V29</f>
        <v>9</v>
      </c>
      <c r="G29" s="141"/>
      <c r="H29" s="359">
        <f>AC29</f>
        <v>8</v>
      </c>
      <c r="I29" s="141"/>
      <c r="J29" s="359">
        <f>AJ29</f>
        <v>9</v>
      </c>
      <c r="K29" s="142"/>
      <c r="L29" s="91"/>
      <c r="M29" s="362"/>
      <c r="N29" s="362"/>
      <c r="O29" s="351">
        <f>O25-O27</f>
        <v>3</v>
      </c>
      <c r="P29" s="143"/>
      <c r="Q29" s="143"/>
      <c r="R29" s="143"/>
      <c r="S29" s="144"/>
      <c r="T29" s="143"/>
      <c r="U29" s="143"/>
      <c r="V29" s="351">
        <f>(S25*F4+V25)-V27</f>
        <v>9</v>
      </c>
      <c r="W29" s="143"/>
      <c r="X29" s="143"/>
      <c r="Y29" s="143"/>
      <c r="Z29" s="143"/>
      <c r="AA29" s="143"/>
      <c r="AB29" s="143"/>
      <c r="AC29" s="351">
        <f>(Z25*F4+AC25)-AC27</f>
        <v>8</v>
      </c>
      <c r="AD29" s="143"/>
      <c r="AE29" s="143"/>
      <c r="AF29" s="143"/>
      <c r="AG29" s="143"/>
      <c r="AH29" s="143"/>
      <c r="AI29" s="143"/>
      <c r="AJ29" s="351">
        <f>(AG25*F4+AJ25)-AJ27</f>
        <v>9</v>
      </c>
      <c r="AK29" s="145"/>
      <c r="AL29" s="101"/>
      <c r="AM29" s="95"/>
      <c r="AN29" s="91"/>
      <c r="AO29" s="91"/>
      <c r="AP29" s="91"/>
      <c r="AQ29" s="91"/>
      <c r="AR29" s="91"/>
      <c r="AS29" s="91"/>
      <c r="AT29" s="95"/>
      <c r="AU29" s="91"/>
      <c r="AV29" s="91"/>
      <c r="AW29" s="91"/>
      <c r="AX29" s="91"/>
      <c r="AY29" s="91"/>
      <c r="AZ29" s="91"/>
      <c r="BA29" s="95"/>
      <c r="BB29" s="91"/>
      <c r="BC29" s="91"/>
    </row>
    <row r="30" spans="3:55" ht="16.5" hidden="1" outlineLevel="1" thickBot="1" x14ac:dyDescent="0.3">
      <c r="C30" s="360"/>
      <c r="D30" s="360"/>
      <c r="E30" s="147"/>
      <c r="F30" s="360"/>
      <c r="G30" s="147"/>
      <c r="H30" s="360"/>
      <c r="I30" s="147"/>
      <c r="J30" s="360"/>
      <c r="K30" s="148">
        <f>F4</f>
        <v>10</v>
      </c>
      <c r="L30" s="91"/>
      <c r="M30" s="362"/>
      <c r="N30" s="362"/>
      <c r="O30" s="351"/>
      <c r="P30" s="144">
        <f>F4^3</f>
        <v>1000</v>
      </c>
      <c r="Q30" s="149" t="s">
        <v>36</v>
      </c>
      <c r="R30" s="149"/>
      <c r="S30" s="144"/>
      <c r="T30" s="143"/>
      <c r="U30" s="143"/>
      <c r="V30" s="351"/>
      <c r="W30" s="144">
        <f>F4^2</f>
        <v>100</v>
      </c>
      <c r="X30" s="149" t="s">
        <v>36</v>
      </c>
      <c r="Y30" s="143"/>
      <c r="Z30" s="143"/>
      <c r="AA30" s="143"/>
      <c r="AB30" s="143"/>
      <c r="AC30" s="351"/>
      <c r="AD30" s="144">
        <f>F4^1</f>
        <v>10</v>
      </c>
      <c r="AE30" s="149" t="s">
        <v>36</v>
      </c>
      <c r="AF30" s="143"/>
      <c r="AG30" s="143"/>
      <c r="AH30" s="143"/>
      <c r="AI30" s="143"/>
      <c r="AJ30" s="351"/>
      <c r="AK30" s="144">
        <f>K28^0</f>
        <v>1</v>
      </c>
      <c r="AL30" s="149" t="s">
        <v>36</v>
      </c>
      <c r="AM30" s="95"/>
      <c r="AN30" s="91"/>
      <c r="AO30" s="91"/>
      <c r="AP30" s="91"/>
      <c r="AQ30" s="91"/>
      <c r="AR30" s="91"/>
      <c r="AS30" s="91"/>
      <c r="AT30" s="95"/>
      <c r="AU30" s="91"/>
      <c r="AV30" s="91"/>
      <c r="AW30" s="91"/>
      <c r="AX30" s="91"/>
      <c r="AY30" s="91"/>
      <c r="AZ30" s="91"/>
      <c r="BA30" s="95"/>
      <c r="BB30" s="91"/>
      <c r="BC30" s="91"/>
    </row>
    <row r="31" spans="3:55" ht="11.25" customHeight="1" collapsed="1" x14ac:dyDescent="0.25">
      <c r="C31" s="370" t="str">
        <f t="shared" ref="C31:H31" si="3">IF(C29="","",IF(C29=10,"A",IF(C29=11,"B",IF(C29=12,"C",IF(C29=13,"D",IF(C29=14,"E",IF(C29=15,"F",C29)))))))</f>
        <v/>
      </c>
      <c r="D31" s="368">
        <f t="shared" si="3"/>
        <v>3</v>
      </c>
      <c r="E31" s="151"/>
      <c r="F31" s="368">
        <f t="shared" si="3"/>
        <v>9</v>
      </c>
      <c r="G31" s="151"/>
      <c r="H31" s="368">
        <f t="shared" si="3"/>
        <v>8</v>
      </c>
      <c r="I31" s="151"/>
      <c r="J31" s="368">
        <f>IF(J29="","",IF(J29=10,"A",IF(J29=11,"B",IF(J29=12,"C",IF(J29=13,"D",IF(J29=14,"E",IF(J29=15,"F",J29)))))))</f>
        <v>9</v>
      </c>
      <c r="K31" s="152"/>
      <c r="L31" s="91"/>
      <c r="M31" s="91"/>
      <c r="N31" s="357" t="str">
        <f t="shared" ref="N31:O31" si="4">IF(N29="","",IF(N29=10,"A",IF(N29=11,"B",IF(N29=12,"C",IF(N29=13,"D",IF(N29=14,"E",IF(N29=15,"F",N29)))))))</f>
        <v/>
      </c>
      <c r="O31" s="355">
        <f t="shared" si="4"/>
        <v>3</v>
      </c>
      <c r="P31" s="153"/>
      <c r="Q31" s="153"/>
      <c r="R31" s="154"/>
      <c r="S31" s="155"/>
      <c r="T31" s="153"/>
      <c r="U31" s="153"/>
      <c r="V31" s="355">
        <f t="shared" ref="V31" si="5">IF(V29="","",IF(V29=10,"A",IF(V29=11,"B",IF(V29=12,"C",IF(V29=13,"D",IF(V29=14,"E",IF(V29=15,"F",V29)))))))</f>
        <v>9</v>
      </c>
      <c r="W31" s="153"/>
      <c r="X31" s="153"/>
      <c r="Y31" s="154"/>
      <c r="Z31" s="153"/>
      <c r="AA31" s="153"/>
      <c r="AB31" s="153"/>
      <c r="AC31" s="355">
        <f t="shared" ref="AC31" si="6">IF(AC29="","",IF(AC29=10,"A",IF(AC29=11,"B",IF(AC29=12,"C",IF(AC29=13,"D",IF(AC29=14,"E",IF(AC29=15,"F",AC29)))))))</f>
        <v>8</v>
      </c>
      <c r="AD31" s="153"/>
      <c r="AE31" s="153"/>
      <c r="AF31" s="154"/>
      <c r="AG31" s="153"/>
      <c r="AH31" s="153"/>
      <c r="AI31" s="153"/>
      <c r="AJ31" s="355">
        <f>IF(AJ29="","",IF(AJ29=10,"A",IF(AJ29=11,"B",IF(AJ29=12,"C",IF(AJ29=13,"D",IF(AJ29=14,"E",IF(AJ29=15,"F",AJ29)))))))</f>
        <v>9</v>
      </c>
      <c r="AK31" s="156"/>
      <c r="AL31" s="157"/>
      <c r="AM31" s="95"/>
      <c r="AN31" s="91"/>
      <c r="AO31" s="91"/>
      <c r="AP31" s="91"/>
      <c r="AQ31" s="91"/>
      <c r="AR31" s="91"/>
      <c r="AS31" s="91"/>
      <c r="AT31" s="95"/>
      <c r="AU31" s="91"/>
      <c r="AV31" s="91"/>
      <c r="AW31" s="91"/>
      <c r="AX31" s="91"/>
      <c r="AY31" s="91"/>
      <c r="AZ31" s="91"/>
      <c r="BA31" s="95"/>
      <c r="BB31" s="91"/>
      <c r="BC31" s="91"/>
    </row>
    <row r="32" spans="3:55" ht="11.25" customHeight="1" thickBot="1" x14ac:dyDescent="0.3">
      <c r="C32" s="371"/>
      <c r="D32" s="369"/>
      <c r="E32" s="158"/>
      <c r="F32" s="369"/>
      <c r="G32" s="158"/>
      <c r="H32" s="369"/>
      <c r="I32" s="158"/>
      <c r="J32" s="369"/>
      <c r="K32" s="85">
        <f>F4</f>
        <v>10</v>
      </c>
      <c r="L32" s="91"/>
      <c r="M32" s="91"/>
      <c r="N32" s="358"/>
      <c r="O32" s="356"/>
      <c r="P32" s="88">
        <f>F4^3</f>
        <v>1000</v>
      </c>
      <c r="Q32" s="89" t="s">
        <v>36</v>
      </c>
      <c r="R32" s="160"/>
      <c r="S32" s="159"/>
      <c r="T32" s="161"/>
      <c r="U32" s="161"/>
      <c r="V32" s="356"/>
      <c r="W32" s="88">
        <f>F4^2</f>
        <v>100</v>
      </c>
      <c r="X32" s="89" t="s">
        <v>36</v>
      </c>
      <c r="Y32" s="162"/>
      <c r="Z32" s="161"/>
      <c r="AA32" s="161"/>
      <c r="AB32" s="161"/>
      <c r="AC32" s="356"/>
      <c r="AD32" s="88">
        <f>F4^1</f>
        <v>10</v>
      </c>
      <c r="AE32" s="89" t="s">
        <v>36</v>
      </c>
      <c r="AF32" s="162"/>
      <c r="AG32" s="161"/>
      <c r="AH32" s="161"/>
      <c r="AI32" s="161"/>
      <c r="AJ32" s="356"/>
      <c r="AK32" s="88">
        <f>K28^0</f>
        <v>1</v>
      </c>
      <c r="AL32" s="89" t="s">
        <v>36</v>
      </c>
      <c r="AM32" s="95"/>
      <c r="AN32" s="91"/>
      <c r="AO32" s="91"/>
      <c r="AP32" s="91"/>
      <c r="AQ32" s="91"/>
      <c r="AR32" s="91"/>
      <c r="AS32" s="91"/>
      <c r="AT32" s="95"/>
      <c r="AU32" s="91"/>
      <c r="AV32" s="91"/>
      <c r="AW32" s="91"/>
      <c r="AX32" s="91"/>
      <c r="AY32" s="91"/>
      <c r="AZ32" s="91"/>
      <c r="BA32" s="95"/>
      <c r="BB32" s="91"/>
      <c r="BC32" s="91"/>
    </row>
    <row r="33" spans="2:55" ht="26.25" customHeight="1" thickTop="1" x14ac:dyDescent="0.25">
      <c r="C33" s="91"/>
      <c r="D33" s="91"/>
      <c r="E33" s="91"/>
      <c r="F33" s="91"/>
      <c r="G33" s="91"/>
      <c r="H33" s="91"/>
      <c r="I33" s="91"/>
      <c r="J33" s="91"/>
      <c r="K33" s="91"/>
      <c r="L33" s="91"/>
      <c r="M33" s="91"/>
      <c r="N33" s="91"/>
      <c r="O33" s="95"/>
      <c r="P33" s="91"/>
      <c r="Q33" s="91"/>
      <c r="R33" s="91"/>
      <c r="S33" s="95"/>
      <c r="T33" s="91"/>
      <c r="U33" s="91"/>
      <c r="V33" s="95"/>
      <c r="W33" s="91"/>
      <c r="X33" s="91"/>
      <c r="Y33" s="91"/>
      <c r="Z33" s="91"/>
      <c r="AA33" s="91"/>
      <c r="AB33" s="91"/>
      <c r="AC33" s="95"/>
      <c r="AD33" s="91"/>
      <c r="AE33" s="91"/>
      <c r="AF33" s="91"/>
      <c r="AG33" s="91"/>
      <c r="AH33" s="91"/>
      <c r="AI33" s="91"/>
      <c r="AJ33" s="95"/>
      <c r="AK33" s="91"/>
      <c r="AL33" s="91"/>
      <c r="AM33" s="95"/>
      <c r="AN33" s="91"/>
      <c r="AO33" s="91"/>
      <c r="AP33" s="91"/>
      <c r="AQ33" s="91"/>
      <c r="AR33" s="91"/>
      <c r="AS33" s="91"/>
      <c r="AT33" s="95"/>
      <c r="AU33" s="91"/>
      <c r="AV33" s="91"/>
      <c r="AW33" s="91"/>
      <c r="AX33" s="91"/>
      <c r="AY33" s="91"/>
      <c r="AZ33" s="91"/>
      <c r="BA33" s="95"/>
      <c r="BB33" s="91"/>
      <c r="BC33" s="91"/>
    </row>
    <row r="34" spans="2:55" x14ac:dyDescent="0.25">
      <c r="R34" s="91"/>
      <c r="S34" s="91"/>
      <c r="T34" s="91"/>
      <c r="U34" s="91"/>
      <c r="V34" s="91"/>
      <c r="W34" s="91"/>
      <c r="X34" s="91"/>
      <c r="Y34" s="91"/>
      <c r="Z34" s="91"/>
      <c r="AA34" s="91"/>
      <c r="AB34" s="91"/>
      <c r="AC34" s="91"/>
      <c r="AD34" s="91"/>
      <c r="AE34" s="91"/>
      <c r="AF34" s="95"/>
      <c r="AG34" s="91"/>
      <c r="AH34" s="91"/>
      <c r="AI34" s="91"/>
      <c r="AJ34" s="95"/>
      <c r="AK34" s="91"/>
      <c r="AL34" s="91"/>
      <c r="AM34" s="95"/>
      <c r="AN34" s="91"/>
      <c r="AO34" s="91"/>
      <c r="AP34" s="91"/>
      <c r="AQ34" s="91"/>
      <c r="AR34" s="91"/>
      <c r="AS34" s="91"/>
      <c r="AT34" s="95"/>
      <c r="AU34" s="91"/>
      <c r="AV34" s="91"/>
      <c r="AW34" s="91"/>
      <c r="AX34" s="91"/>
      <c r="AY34" s="91"/>
      <c r="AZ34" s="91"/>
      <c r="BA34" s="95"/>
      <c r="BB34" s="91"/>
      <c r="BC34" s="91"/>
    </row>
    <row r="36" spans="2:55" x14ac:dyDescent="0.25">
      <c r="B36" s="11"/>
      <c r="D36" s="11" t="s">
        <v>69</v>
      </c>
      <c r="F36" s="11"/>
      <c r="G36" s="11"/>
      <c r="H36" s="11"/>
      <c r="I36" s="11"/>
      <c r="J36" s="11"/>
      <c r="K36" s="11"/>
      <c r="L36" s="11"/>
      <c r="M36" s="11"/>
      <c r="N36" s="11"/>
      <c r="O36" s="11"/>
      <c r="P36" s="11"/>
      <c r="AF36" s="6"/>
      <c r="AJ36" s="124"/>
    </row>
    <row r="37" spans="2:55" x14ac:dyDescent="0.25">
      <c r="D37" s="11" t="s">
        <v>18</v>
      </c>
      <c r="F37" s="11"/>
      <c r="G37" s="11"/>
      <c r="H37" s="11"/>
      <c r="I37" s="11"/>
      <c r="J37" s="11"/>
      <c r="K37" s="11" t="s">
        <v>39</v>
      </c>
      <c r="M37" s="11"/>
      <c r="N37" s="11"/>
      <c r="O37" s="11"/>
      <c r="P37" s="11"/>
      <c r="Q37" s="11"/>
      <c r="R37" s="11"/>
      <c r="S37" s="11">
        <f ca="1">RANDBETWEEN(2,10)</f>
        <v>9</v>
      </c>
      <c r="T37" s="11" t="s">
        <v>22</v>
      </c>
      <c r="U37" s="11"/>
      <c r="V37" s="11"/>
      <c r="AF37" s="6"/>
      <c r="AJ37" s="124"/>
    </row>
    <row r="38" spans="2:55" x14ac:dyDescent="0.25">
      <c r="B38" s="11"/>
      <c r="D38" s="11"/>
      <c r="E38" s="11"/>
      <c r="F38" s="11"/>
      <c r="G38" s="11"/>
      <c r="H38" s="11"/>
      <c r="I38" s="11"/>
      <c r="J38" s="11"/>
      <c r="K38" s="11"/>
      <c r="L38" s="11"/>
      <c r="M38" s="11"/>
      <c r="N38" s="11"/>
      <c r="O38" s="11"/>
      <c r="P38" s="11"/>
      <c r="AF38" s="6"/>
      <c r="AJ38" s="124"/>
    </row>
    <row r="39" spans="2:55" ht="11.25" customHeight="1" x14ac:dyDescent="0.25">
      <c r="D39" s="11"/>
      <c r="E39" s="296">
        <f ca="1">IF(L41="","",IF(L41=10,"A",IF(L41=11,"B",IF(L41=12,"C",IF(L41=13,"D",IF(L41=14,"E",IF(L41=15,"F",L41)))))))</f>
        <v>4</v>
      </c>
      <c r="F39" s="296">
        <f ca="1">IF(M41="","",IF(M41=10,"A",IF(M41=11,"B",IF(M41=12,"C",IF(M41=13,"D",IF(M41=14,"E",IF(M41=15,"F",M41)))))))</f>
        <v>8</v>
      </c>
      <c r="G39" s="296">
        <f ca="1">IF(N41="","",IF(N41=10,"A",IF(N41=11,"B",IF(N41=12,"C",IF(N41=13,"D",IF(N41=14,"E",IF(N41=15,"F",N41)))))))</f>
        <v>2</v>
      </c>
      <c r="H39" s="296">
        <f ca="1">IF(O41="","",IF(O41=10,"A",IF(O41=11,"B",IF(O41=12,"C",IF(O41=13,"D",IF(O41=14,"E",IF(O41=15,"F",O41)))))))</f>
        <v>7</v>
      </c>
      <c r="I39" s="11"/>
      <c r="AF39" s="6"/>
      <c r="AJ39" s="124"/>
    </row>
    <row r="40" spans="2:55" ht="11.25" customHeight="1" x14ac:dyDescent="0.25">
      <c r="B40" s="11"/>
      <c r="D40" s="11"/>
      <c r="E40" s="296"/>
      <c r="F40" s="296"/>
      <c r="G40" s="296"/>
      <c r="H40" s="296"/>
      <c r="I40" s="67">
        <f ca="1">S37</f>
        <v>9</v>
      </c>
      <c r="J40" s="11"/>
      <c r="K40" s="11"/>
      <c r="L40" s="11"/>
      <c r="M40" s="11"/>
      <c r="N40" s="11"/>
      <c r="O40" s="11"/>
      <c r="P40" s="11"/>
      <c r="AF40" s="6"/>
      <c r="AJ40" s="124"/>
    </row>
    <row r="41" spans="2:55" ht="11.25" customHeight="1" x14ac:dyDescent="0.25">
      <c r="B41" s="11"/>
      <c r="D41" s="349" t="s">
        <v>40</v>
      </c>
      <c r="E41" s="164" t="str">
        <f>IF(L43="","",IF(L43=10,"A",IF(L43=11,"B",IF(L43=12,"C",IF(L43=13,"D",IF(L43=14,"E",IF(L43=15,"F",L43)))))))</f>
        <v/>
      </c>
      <c r="F41" s="345">
        <f ca="1">IF(M43="","",IF(M43=10,"A",IF(M43=11,"B",IF(M43=12,"C",IF(M43=13,"D",IF(M43=14,"E",IF(M43=15,"F",M43)))))))</f>
        <v>0</v>
      </c>
      <c r="G41" s="345">
        <f ca="1">IF(N43="","",IF(N43=10,"A",IF(N43=11,"B",IF(N43=12,"C",IF(N43=13,"D",IF(N43=14,"E",IF(N43=15,"F",N43)))))))</f>
        <v>5</v>
      </c>
      <c r="H41" s="345">
        <f ca="1">IF(O43="","",IF(O43=10,"A",IF(O43=11,"B",IF(O43=12,"C",IF(O43=13,"D",IF(O43=14,"E",IF(O43=15,"F",O43)))))))</f>
        <v>6</v>
      </c>
      <c r="I41" s="165"/>
      <c r="J41" s="11"/>
      <c r="K41" s="11"/>
      <c r="L41" s="163">
        <f ca="1">RANDBETWEEN(1,$S$37-1)</f>
        <v>4</v>
      </c>
      <c r="M41" s="163">
        <f ca="1">RANDBETWEEN(0,$S$37-1)</f>
        <v>8</v>
      </c>
      <c r="N41" s="163">
        <f ca="1">RANDBETWEEN(0,$S$37-1)</f>
        <v>2</v>
      </c>
      <c r="O41" s="163">
        <f ca="1">RANDBETWEEN(0,$S$37-1)</f>
        <v>7</v>
      </c>
      <c r="P41" s="11"/>
      <c r="AF41" s="6"/>
      <c r="AJ41" s="124"/>
    </row>
    <row r="42" spans="2:55" ht="11.25" customHeight="1" x14ac:dyDescent="0.25">
      <c r="B42" s="11"/>
      <c r="D42" s="350"/>
      <c r="E42" s="238"/>
      <c r="F42" s="346"/>
      <c r="G42" s="346"/>
      <c r="H42" s="346"/>
      <c r="I42" s="68">
        <f ca="1">S37</f>
        <v>9</v>
      </c>
      <c r="J42" s="11"/>
      <c r="K42" s="11"/>
      <c r="L42" s="163"/>
      <c r="M42" s="163"/>
      <c r="N42" s="163"/>
      <c r="O42" s="163"/>
      <c r="P42" s="11"/>
      <c r="AF42" s="6"/>
      <c r="AJ42" s="124"/>
    </row>
    <row r="43" spans="2:55" x14ac:dyDescent="0.25">
      <c r="B43" s="11"/>
      <c r="J43" s="11"/>
      <c r="K43" s="11"/>
      <c r="L43" s="163"/>
      <c r="M43" s="163">
        <f ca="1">RANDBETWEEN(0,$S$37-1)</f>
        <v>0</v>
      </c>
      <c r="N43" s="163">
        <f ca="1">RANDBETWEEN(0,$S$37-1)</f>
        <v>5</v>
      </c>
      <c r="O43" s="163">
        <f ca="1">RANDBETWEEN(0,$S$37-1)</f>
        <v>6</v>
      </c>
      <c r="P43" s="11"/>
      <c r="AF43" s="6"/>
      <c r="AJ43" s="124"/>
    </row>
    <row r="44" spans="2:55" x14ac:dyDescent="0.25">
      <c r="B44" s="11"/>
      <c r="I44" s="11"/>
      <c r="J44" s="11"/>
      <c r="K44" s="163"/>
      <c r="L44" s="163"/>
      <c r="M44" s="163"/>
      <c r="N44" s="163"/>
      <c r="O44" s="11"/>
      <c r="AF44" s="6"/>
      <c r="AJ44" s="124"/>
    </row>
    <row r="45" spans="2:55" x14ac:dyDescent="0.25">
      <c r="AF45" s="6"/>
      <c r="AJ45" s="124"/>
    </row>
    <row r="46" spans="2:55" x14ac:dyDescent="0.25">
      <c r="AF46" s="6"/>
      <c r="AJ46" s="124"/>
    </row>
    <row r="47" spans="2:55" x14ac:dyDescent="0.25">
      <c r="AF47" s="6"/>
      <c r="AJ47" s="124"/>
    </row>
    <row r="48" spans="2:55" x14ac:dyDescent="0.25">
      <c r="C48" s="264" t="b">
        <v>1</v>
      </c>
      <c r="AF48" s="6"/>
      <c r="AJ48" s="124"/>
    </row>
    <row r="49" spans="32:36" x14ac:dyDescent="0.25">
      <c r="AF49" s="6"/>
      <c r="AJ49" s="124"/>
    </row>
    <row r="50" spans="32:36" x14ac:dyDescent="0.25">
      <c r="AF50" s="6"/>
      <c r="AJ50" s="124"/>
    </row>
    <row r="51" spans="32:36" x14ac:dyDescent="0.25">
      <c r="AF51" s="6"/>
      <c r="AJ51" s="124"/>
    </row>
    <row r="52" spans="32:36" x14ac:dyDescent="0.25">
      <c r="AF52" s="6"/>
      <c r="AJ52" s="124"/>
    </row>
  </sheetData>
  <sheetProtection sheet="1" selectLockedCells="1"/>
  <mergeCells count="78">
    <mergeCell ref="D9:D10"/>
    <mergeCell ref="E9:E10"/>
    <mergeCell ref="F9:F10"/>
    <mergeCell ref="G9:G10"/>
    <mergeCell ref="D11:D12"/>
    <mergeCell ref="E11:E12"/>
    <mergeCell ref="F11:F12"/>
    <mergeCell ref="G11:G12"/>
    <mergeCell ref="S13:S14"/>
    <mergeCell ref="C31:C32"/>
    <mergeCell ref="D31:D32"/>
    <mergeCell ref="F31:F32"/>
    <mergeCell ref="H31:H32"/>
    <mergeCell ref="G15:G16"/>
    <mergeCell ref="G13:G14"/>
    <mergeCell ref="F13:F14"/>
    <mergeCell ref="O31:O32"/>
    <mergeCell ref="O25:O26"/>
    <mergeCell ref="S25:S26"/>
    <mergeCell ref="N29:N30"/>
    <mergeCell ref="O29:O30"/>
    <mergeCell ref="B13:B14"/>
    <mergeCell ref="C13:C14"/>
    <mergeCell ref="D13:D14"/>
    <mergeCell ref="E13:E14"/>
    <mergeCell ref="J31:J32"/>
    <mergeCell ref="J29:J30"/>
    <mergeCell ref="C15:C16"/>
    <mergeCell ref="D15:D16"/>
    <mergeCell ref="E15:E16"/>
    <mergeCell ref="F15:F16"/>
    <mergeCell ref="J27:J28"/>
    <mergeCell ref="C11:C12"/>
    <mergeCell ref="AC27:AC28"/>
    <mergeCell ref="AG25:AG26"/>
    <mergeCell ref="N27:N28"/>
    <mergeCell ref="C29:C30"/>
    <mergeCell ref="D29:D30"/>
    <mergeCell ref="AC29:AC30"/>
    <mergeCell ref="V25:V26"/>
    <mergeCell ref="D25:D26"/>
    <mergeCell ref="F25:F26"/>
    <mergeCell ref="H25:H26"/>
    <mergeCell ref="J25:J26"/>
    <mergeCell ref="C27:C28"/>
    <mergeCell ref="D27:D28"/>
    <mergeCell ref="F27:F28"/>
    <mergeCell ref="H27:H28"/>
    <mergeCell ref="V31:V32"/>
    <mergeCell ref="AC31:AC32"/>
    <mergeCell ref="AJ31:AJ32"/>
    <mergeCell ref="N31:N32"/>
    <mergeCell ref="D18:H18"/>
    <mergeCell ref="F29:F30"/>
    <mergeCell ref="H29:H30"/>
    <mergeCell ref="E25:E26"/>
    <mergeCell ref="G25:G26"/>
    <mergeCell ref="C22:K22"/>
    <mergeCell ref="AJ27:AJ28"/>
    <mergeCell ref="M29:M30"/>
    <mergeCell ref="Z25:Z26"/>
    <mergeCell ref="AC25:AC26"/>
    <mergeCell ref="D19:H19"/>
    <mergeCell ref="I25:I26"/>
    <mergeCell ref="V29:V30"/>
    <mergeCell ref="N22:AL22"/>
    <mergeCell ref="AJ29:AJ30"/>
    <mergeCell ref="AJ25:AJ26"/>
    <mergeCell ref="O27:O28"/>
    <mergeCell ref="V27:V28"/>
    <mergeCell ref="D41:D42"/>
    <mergeCell ref="E39:E40"/>
    <mergeCell ref="F39:F40"/>
    <mergeCell ref="G39:G40"/>
    <mergeCell ref="H39:H40"/>
    <mergeCell ref="F41:F42"/>
    <mergeCell ref="G41:G42"/>
    <mergeCell ref="H41:H42"/>
  </mergeCells>
  <conditionalFormatting sqref="D9:G12">
    <cfRule type="expression" dxfId="16" priority="33">
      <formula>D9&gt;$F$4-1</formula>
    </cfRule>
  </conditionalFormatting>
  <conditionalFormatting sqref="H6:W7 D15:H16 D25:K32 O25:AL32">
    <cfRule type="expression" dxfId="15" priority="1">
      <formula>$C$48=TRUE</formula>
    </cfRule>
  </conditionalFormatting>
  <dataValidations count="2">
    <dataValidation type="whole" allowBlank="1" showInputMessage="1" showErrorMessage="1" error="Der Wert muss kleiner oder gleich 16 sein." sqref="F4" xr:uid="{83194C5C-0074-4508-90B4-D88207D771E6}">
      <formula1>2</formula1>
      <formula2>16</formula2>
    </dataValidation>
    <dataValidation type="custom" allowBlank="1" showInputMessage="1" showErrorMessage="1" error="Der Minuend muss größer als der Subtrahend sein" sqref="D9:G12" xr:uid="{28ED8860-929F-43EC-8667-7ABFD3513A90}">
      <formula1>$D$18&gt;$D$19</formula1>
    </dataValidation>
  </dataValidations>
  <pageMargins left="0.7" right="0.7" top="0.78740157499999996" bottom="0.78740157499999996" header="0.3" footer="0.3"/>
  <pageSetup paperSize="9"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locked="0" defaultSize="0" autoFill="0" autoLine="0" autoPict="0" altText="Rechenweg und Lösung ausblenden">
                <anchor moveWithCells="1">
                  <from>
                    <xdr:col>1</xdr:col>
                    <xdr:colOff>38100</xdr:colOff>
                    <xdr:row>44</xdr:row>
                    <xdr:rowOff>85725</xdr:rowOff>
                  </from>
                  <to>
                    <xdr:col>10</xdr:col>
                    <xdr:colOff>0</xdr:colOff>
                    <xdr:row>46</xdr:row>
                    <xdr:rowOff>57150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95FF43-0989-4D0B-BE60-97B1A6E10757}">
  <dimension ref="B2:AM28"/>
  <sheetViews>
    <sheetView showGridLines="0" showRowColHeaders="0" zoomScaleNormal="100" workbookViewId="0">
      <selection activeCell="C28" sqref="C28"/>
    </sheetView>
  </sheetViews>
  <sheetFormatPr baseColWidth="10" defaultRowHeight="15.75" x14ac:dyDescent="0.25"/>
  <cols>
    <col min="1" max="1" width="3.7109375" style="101" customWidth="1"/>
    <col min="2" max="2" width="7.42578125" style="101" customWidth="1"/>
    <col min="3" max="15" width="3.42578125" style="101" customWidth="1"/>
    <col min="16" max="16" width="3.140625" style="101" customWidth="1"/>
    <col min="17" max="17" width="4" style="101" customWidth="1"/>
    <col min="18" max="18" width="3.85546875" style="101" customWidth="1"/>
    <col min="19" max="19" width="6.42578125" style="181" customWidth="1"/>
    <col min="20" max="20" width="2.7109375" style="101" customWidth="1"/>
    <col min="21" max="21" width="2.7109375" style="189" customWidth="1"/>
    <col min="22" max="22" width="2.7109375" style="101" customWidth="1"/>
    <col min="23" max="23" width="2.7109375" style="189" customWidth="1"/>
    <col min="24" max="24" width="2.7109375" style="101" customWidth="1"/>
    <col min="25" max="25" width="2.7109375" style="189" customWidth="1"/>
    <col min="26" max="26" width="2.7109375" style="101" customWidth="1"/>
    <col min="27" max="27" width="2.7109375" style="189" customWidth="1"/>
    <col min="28" max="28" width="2.7109375" style="101" customWidth="1"/>
    <col min="29" max="29" width="2.7109375" style="189" customWidth="1"/>
    <col min="30" max="30" width="2.7109375" style="101" customWidth="1"/>
    <col min="31" max="31" width="2.7109375" style="189" customWidth="1"/>
    <col min="32" max="32" width="2.7109375" style="101" customWidth="1"/>
    <col min="33" max="33" width="2.7109375" style="189" customWidth="1"/>
    <col min="34" max="34" width="2.7109375" style="101" customWidth="1"/>
    <col min="35" max="35" width="2.7109375" style="189" customWidth="1"/>
    <col min="36" max="36" width="2.7109375" style="101" customWidth="1"/>
    <col min="37" max="37" width="2.7109375" style="189" customWidth="1"/>
    <col min="38" max="38" width="2.7109375" style="101" customWidth="1"/>
    <col min="39" max="39" width="2.7109375" style="189" customWidth="1"/>
    <col min="40" max="16384" width="11.42578125" style="101"/>
  </cols>
  <sheetData>
    <row r="2" spans="2:39" x14ac:dyDescent="0.25">
      <c r="B2" s="187" t="str">
        <f>CONCATENATE("Schriftliche Multiplikation im ",C4,"er-System")</f>
        <v>Schriftliche Multiplikation im 5er-System</v>
      </c>
      <c r="J2" s="188"/>
      <c r="K2" s="187"/>
    </row>
    <row r="4" spans="2:39" x14ac:dyDescent="0.25">
      <c r="B4" s="110" t="s">
        <v>20</v>
      </c>
      <c r="C4" s="190">
        <v>5</v>
      </c>
      <c r="D4" s="191"/>
      <c r="H4" s="349" t="s">
        <v>8</v>
      </c>
      <c r="I4" s="349"/>
      <c r="J4" s="349"/>
      <c r="L4" s="192"/>
      <c r="S4" s="209" t="s">
        <v>14</v>
      </c>
      <c r="T4" s="193"/>
      <c r="U4" s="194">
        <v>0</v>
      </c>
      <c r="V4" s="193"/>
      <c r="W4" s="194">
        <v>1</v>
      </c>
      <c r="X4" s="193"/>
      <c r="Y4" s="194">
        <v>2</v>
      </c>
      <c r="Z4" s="193"/>
      <c r="AA4" s="194">
        <v>3</v>
      </c>
      <c r="AB4" s="193"/>
      <c r="AC4" s="194">
        <v>4</v>
      </c>
      <c r="AD4" s="193"/>
      <c r="AE4" s="194">
        <v>5</v>
      </c>
      <c r="AF4" s="193"/>
      <c r="AG4" s="194">
        <v>6</v>
      </c>
      <c r="AH4" s="193"/>
      <c r="AI4" s="194">
        <v>7</v>
      </c>
      <c r="AJ4" s="193"/>
      <c r="AK4" s="194">
        <v>8</v>
      </c>
      <c r="AL4" s="193"/>
      <c r="AM4" s="194">
        <v>9</v>
      </c>
    </row>
    <row r="5" spans="2:39" ht="18.75" customHeight="1" x14ac:dyDescent="0.25">
      <c r="B5" s="110"/>
      <c r="S5" s="210">
        <v>0</v>
      </c>
      <c r="T5" s="207">
        <f t="shared" ref="T5:T14" si="0">QUOTIENT($S5*U$4,$C$4)</f>
        <v>0</v>
      </c>
      <c r="U5" s="206">
        <f t="shared" ref="U5:U14" si="1">MOD($S5*U$4,$C$4)</f>
        <v>0</v>
      </c>
      <c r="V5" s="205">
        <f t="shared" ref="V5:V14" si="2">QUOTIENT($S5*W$4,$C$4)</f>
        <v>0</v>
      </c>
      <c r="W5" s="206">
        <f t="shared" ref="W5:W14" si="3">MOD($S5*W$4,$C$4)</f>
        <v>0</v>
      </c>
      <c r="X5" s="205">
        <f t="shared" ref="X5:X14" si="4">QUOTIENT($S5*Y$4,$C$4)</f>
        <v>0</v>
      </c>
      <c r="Y5" s="206">
        <f t="shared" ref="Y5:Y14" si="5">MOD($S5*Y$4,$C$4)</f>
        <v>0</v>
      </c>
      <c r="Z5" s="205">
        <f t="shared" ref="Z5:Z14" si="6">QUOTIENT($S5*AA$4,$C$4)</f>
        <v>0</v>
      </c>
      <c r="AA5" s="206">
        <f t="shared" ref="AA5:AA14" si="7">MOD($S5*AA$4,$C$4)</f>
        <v>0</v>
      </c>
      <c r="AB5" s="205">
        <f t="shared" ref="AB5:AB14" si="8">QUOTIENT($S5*AC$4,$C$4)</f>
        <v>0</v>
      </c>
      <c r="AC5" s="206">
        <f t="shared" ref="AC5:AC14" si="9">MOD($S5*AC$4,$C$4)</f>
        <v>0</v>
      </c>
      <c r="AD5" s="205">
        <f t="shared" ref="AD5:AD14" si="10">QUOTIENT($S5*AE$4,$C$4)</f>
        <v>0</v>
      </c>
      <c r="AE5" s="206">
        <f t="shared" ref="AE5:AE14" si="11">MOD($S5*AE$4,$C$4)</f>
        <v>0</v>
      </c>
      <c r="AF5" s="205">
        <f t="shared" ref="AF5:AF14" si="12">QUOTIENT($S5*AG$4,$C$4)</f>
        <v>0</v>
      </c>
      <c r="AG5" s="206">
        <f t="shared" ref="AG5:AG14" si="13">MOD($S5*AG$4,$C$4)</f>
        <v>0</v>
      </c>
      <c r="AH5" s="205">
        <f t="shared" ref="AH5:AH14" si="14">QUOTIENT($S5*AI$4,$C$4)</f>
        <v>0</v>
      </c>
      <c r="AI5" s="206">
        <f t="shared" ref="AI5:AI14" si="15">MOD($S5*AI$4,$C$4)</f>
        <v>0</v>
      </c>
      <c r="AJ5" s="205">
        <f t="shared" ref="AJ5:AJ14" si="16">QUOTIENT($S5*AK$4,$C$4)</f>
        <v>0</v>
      </c>
      <c r="AK5" s="206">
        <f t="shared" ref="AK5:AK14" si="17">MOD($S5*AK$4,$C$4)</f>
        <v>0</v>
      </c>
      <c r="AL5" s="205">
        <f t="shared" ref="AL5:AL14" si="18">QUOTIENT($S5*AM$4,$C$4)</f>
        <v>0</v>
      </c>
      <c r="AM5" s="206">
        <f t="shared" ref="AM5:AM14" si="19">MOD($S5*AM$4,$C$4)</f>
        <v>0</v>
      </c>
    </row>
    <row r="6" spans="2:39" ht="18.75" customHeight="1" x14ac:dyDescent="0.25">
      <c r="C6" s="372">
        <v>4</v>
      </c>
      <c r="E6" s="372">
        <v>3</v>
      </c>
      <c r="G6" s="372">
        <v>2</v>
      </c>
      <c r="I6" s="375" t="s">
        <v>14</v>
      </c>
      <c r="K6" s="372">
        <v>3</v>
      </c>
      <c r="M6" s="372">
        <v>4</v>
      </c>
      <c r="S6" s="210">
        <v>1</v>
      </c>
      <c r="T6" s="208">
        <f t="shared" si="0"/>
        <v>0</v>
      </c>
      <c r="U6" s="204">
        <f t="shared" si="1"/>
        <v>0</v>
      </c>
      <c r="V6" s="203">
        <f t="shared" si="2"/>
        <v>0</v>
      </c>
      <c r="W6" s="204">
        <f t="shared" si="3"/>
        <v>1</v>
      </c>
      <c r="X6" s="203">
        <f t="shared" si="4"/>
        <v>0</v>
      </c>
      <c r="Y6" s="204">
        <f t="shared" si="5"/>
        <v>2</v>
      </c>
      <c r="Z6" s="203">
        <f t="shared" si="6"/>
        <v>0</v>
      </c>
      <c r="AA6" s="204">
        <f t="shared" si="7"/>
        <v>3</v>
      </c>
      <c r="AB6" s="203">
        <f t="shared" si="8"/>
        <v>0</v>
      </c>
      <c r="AC6" s="204">
        <f t="shared" si="9"/>
        <v>4</v>
      </c>
      <c r="AD6" s="203">
        <f t="shared" si="10"/>
        <v>1</v>
      </c>
      <c r="AE6" s="204">
        <f t="shared" si="11"/>
        <v>0</v>
      </c>
      <c r="AF6" s="203">
        <f t="shared" si="12"/>
        <v>1</v>
      </c>
      <c r="AG6" s="204">
        <f t="shared" si="13"/>
        <v>1</v>
      </c>
      <c r="AH6" s="203">
        <f t="shared" si="14"/>
        <v>1</v>
      </c>
      <c r="AI6" s="204">
        <f t="shared" si="15"/>
        <v>2</v>
      </c>
      <c r="AJ6" s="203">
        <f t="shared" si="16"/>
        <v>1</v>
      </c>
      <c r="AK6" s="204">
        <f t="shared" si="17"/>
        <v>3</v>
      </c>
      <c r="AL6" s="203">
        <f t="shared" si="18"/>
        <v>1</v>
      </c>
      <c r="AM6" s="204">
        <f t="shared" si="19"/>
        <v>4</v>
      </c>
    </row>
    <row r="7" spans="2:39" ht="18.75" customHeight="1" thickBot="1" x14ac:dyDescent="0.3">
      <c r="C7" s="374"/>
      <c r="D7" s="97"/>
      <c r="E7" s="374"/>
      <c r="F7" s="97"/>
      <c r="G7" s="374"/>
      <c r="H7" s="98">
        <f>C4</f>
        <v>5</v>
      </c>
      <c r="I7" s="385"/>
      <c r="J7" s="99"/>
      <c r="K7" s="374"/>
      <c r="L7" s="97"/>
      <c r="M7" s="374"/>
      <c r="N7" s="98">
        <f>C4</f>
        <v>5</v>
      </c>
      <c r="S7" s="210">
        <v>2</v>
      </c>
      <c r="T7" s="208">
        <f t="shared" si="0"/>
        <v>0</v>
      </c>
      <c r="U7" s="204">
        <f t="shared" si="1"/>
        <v>0</v>
      </c>
      <c r="V7" s="203">
        <f t="shared" si="2"/>
        <v>0</v>
      </c>
      <c r="W7" s="204">
        <f t="shared" si="3"/>
        <v>2</v>
      </c>
      <c r="X7" s="203">
        <f t="shared" si="4"/>
        <v>0</v>
      </c>
      <c r="Y7" s="204">
        <f t="shared" si="5"/>
        <v>4</v>
      </c>
      <c r="Z7" s="203">
        <f t="shared" si="6"/>
        <v>1</v>
      </c>
      <c r="AA7" s="204">
        <f t="shared" si="7"/>
        <v>1</v>
      </c>
      <c r="AB7" s="203">
        <f t="shared" si="8"/>
        <v>1</v>
      </c>
      <c r="AC7" s="204">
        <f t="shared" si="9"/>
        <v>3</v>
      </c>
      <c r="AD7" s="203">
        <f t="shared" si="10"/>
        <v>2</v>
      </c>
      <c r="AE7" s="204">
        <f t="shared" si="11"/>
        <v>0</v>
      </c>
      <c r="AF7" s="203">
        <f t="shared" si="12"/>
        <v>2</v>
      </c>
      <c r="AG7" s="204">
        <f t="shared" si="13"/>
        <v>2</v>
      </c>
      <c r="AH7" s="203">
        <f t="shared" si="14"/>
        <v>2</v>
      </c>
      <c r="AI7" s="204">
        <f t="shared" si="15"/>
        <v>4</v>
      </c>
      <c r="AJ7" s="203">
        <f t="shared" si="16"/>
        <v>3</v>
      </c>
      <c r="AK7" s="204">
        <f t="shared" si="17"/>
        <v>1</v>
      </c>
      <c r="AL7" s="203">
        <f t="shared" si="18"/>
        <v>3</v>
      </c>
      <c r="AM7" s="204">
        <f t="shared" si="19"/>
        <v>3</v>
      </c>
    </row>
    <row r="8" spans="2:39" ht="18.75" customHeight="1" x14ac:dyDescent="0.25">
      <c r="C8" s="192"/>
      <c r="D8" s="195"/>
      <c r="E8" s="381"/>
      <c r="F8" s="195"/>
      <c r="G8" s="382">
        <f>MOD($C6*K$6,$C$4)</f>
        <v>2</v>
      </c>
      <c r="H8" s="195"/>
      <c r="I8" s="382">
        <f>MOD($E6*K$6,$C$4)</f>
        <v>4</v>
      </c>
      <c r="J8" s="201"/>
      <c r="K8" s="382">
        <f>MOD($G6*K$6,$C$4)</f>
        <v>1</v>
      </c>
      <c r="L8" s="201"/>
      <c r="M8" s="109"/>
      <c r="N8" s="109"/>
      <c r="O8" s="109"/>
      <c r="P8" s="109"/>
      <c r="S8" s="210">
        <v>3</v>
      </c>
      <c r="T8" s="208">
        <f t="shared" si="0"/>
        <v>0</v>
      </c>
      <c r="U8" s="204">
        <f t="shared" si="1"/>
        <v>0</v>
      </c>
      <c r="V8" s="203">
        <f t="shared" si="2"/>
        <v>0</v>
      </c>
      <c r="W8" s="204">
        <f t="shared" si="3"/>
        <v>3</v>
      </c>
      <c r="X8" s="203">
        <f t="shared" si="4"/>
        <v>1</v>
      </c>
      <c r="Y8" s="204">
        <f t="shared" si="5"/>
        <v>1</v>
      </c>
      <c r="Z8" s="203">
        <f t="shared" si="6"/>
        <v>1</v>
      </c>
      <c r="AA8" s="204">
        <f t="shared" si="7"/>
        <v>4</v>
      </c>
      <c r="AB8" s="203">
        <f t="shared" si="8"/>
        <v>2</v>
      </c>
      <c r="AC8" s="204">
        <f t="shared" si="9"/>
        <v>2</v>
      </c>
      <c r="AD8" s="203">
        <f t="shared" si="10"/>
        <v>3</v>
      </c>
      <c r="AE8" s="204">
        <f t="shared" si="11"/>
        <v>0</v>
      </c>
      <c r="AF8" s="203">
        <f t="shared" si="12"/>
        <v>3</v>
      </c>
      <c r="AG8" s="204">
        <f t="shared" si="13"/>
        <v>3</v>
      </c>
      <c r="AH8" s="203">
        <f t="shared" si="14"/>
        <v>4</v>
      </c>
      <c r="AI8" s="204">
        <f t="shared" si="15"/>
        <v>1</v>
      </c>
      <c r="AJ8" s="203">
        <f t="shared" si="16"/>
        <v>4</v>
      </c>
      <c r="AK8" s="204">
        <f t="shared" si="17"/>
        <v>4</v>
      </c>
      <c r="AL8" s="203">
        <f t="shared" si="18"/>
        <v>5</v>
      </c>
      <c r="AM8" s="204">
        <f t="shared" si="19"/>
        <v>2</v>
      </c>
    </row>
    <row r="9" spans="2:39" ht="18.75" customHeight="1" x14ac:dyDescent="0.25">
      <c r="B9" s="100" t="s">
        <v>31</v>
      </c>
      <c r="D9" s="196"/>
      <c r="E9" s="349"/>
      <c r="F9" s="256">
        <f>QUOTIENT($C6*K$6,$C$4)</f>
        <v>2</v>
      </c>
      <c r="G9" s="383"/>
      <c r="H9" s="256">
        <f>QUOTIENT($E6*K$6,$C$4)</f>
        <v>1</v>
      </c>
      <c r="I9" s="383"/>
      <c r="J9" s="256">
        <f>QUOTIENT($G6*K$6,$C$4)</f>
        <v>1</v>
      </c>
      <c r="K9" s="383"/>
      <c r="L9" s="196"/>
      <c r="S9" s="210">
        <v>4</v>
      </c>
      <c r="T9" s="208">
        <f t="shared" si="0"/>
        <v>0</v>
      </c>
      <c r="U9" s="204">
        <f t="shared" si="1"/>
        <v>0</v>
      </c>
      <c r="V9" s="203">
        <f t="shared" si="2"/>
        <v>0</v>
      </c>
      <c r="W9" s="204">
        <f t="shared" si="3"/>
        <v>4</v>
      </c>
      <c r="X9" s="203">
        <f t="shared" si="4"/>
        <v>1</v>
      </c>
      <c r="Y9" s="204">
        <f t="shared" si="5"/>
        <v>3</v>
      </c>
      <c r="Z9" s="203">
        <f t="shared" si="6"/>
        <v>2</v>
      </c>
      <c r="AA9" s="204">
        <f t="shared" si="7"/>
        <v>2</v>
      </c>
      <c r="AB9" s="203">
        <f t="shared" si="8"/>
        <v>3</v>
      </c>
      <c r="AC9" s="204">
        <f t="shared" si="9"/>
        <v>1</v>
      </c>
      <c r="AD9" s="203">
        <f t="shared" si="10"/>
        <v>4</v>
      </c>
      <c r="AE9" s="204">
        <f t="shared" si="11"/>
        <v>0</v>
      </c>
      <c r="AF9" s="203">
        <f t="shared" si="12"/>
        <v>4</v>
      </c>
      <c r="AG9" s="204">
        <f t="shared" si="13"/>
        <v>4</v>
      </c>
      <c r="AH9" s="203">
        <f t="shared" si="14"/>
        <v>5</v>
      </c>
      <c r="AI9" s="204">
        <f t="shared" si="15"/>
        <v>3</v>
      </c>
      <c r="AJ9" s="203">
        <f t="shared" si="16"/>
        <v>6</v>
      </c>
      <c r="AK9" s="204">
        <f t="shared" si="17"/>
        <v>2</v>
      </c>
      <c r="AL9" s="203">
        <f t="shared" si="18"/>
        <v>7</v>
      </c>
      <c r="AM9" s="204">
        <f t="shared" si="19"/>
        <v>1</v>
      </c>
    </row>
    <row r="10" spans="2:39" ht="18.75" customHeight="1" x14ac:dyDescent="0.25">
      <c r="D10" s="196"/>
      <c r="E10" s="379"/>
      <c r="F10" s="196"/>
      <c r="G10" s="379"/>
      <c r="H10" s="196"/>
      <c r="I10" s="383">
        <f>MOD($C6*M$6,$C$4)</f>
        <v>1</v>
      </c>
      <c r="J10" s="196"/>
      <c r="K10" s="383">
        <f>MOD($E6*M$6,$C$4)</f>
        <v>2</v>
      </c>
      <c r="L10" s="196"/>
      <c r="M10" s="383">
        <f>MOD($G6*M$6,$C$4)</f>
        <v>3</v>
      </c>
      <c r="S10" s="210">
        <v>5</v>
      </c>
      <c r="T10" s="208">
        <f t="shared" si="0"/>
        <v>0</v>
      </c>
      <c r="U10" s="204">
        <f t="shared" si="1"/>
        <v>0</v>
      </c>
      <c r="V10" s="203">
        <f t="shared" si="2"/>
        <v>1</v>
      </c>
      <c r="W10" s="204">
        <f t="shared" si="3"/>
        <v>0</v>
      </c>
      <c r="X10" s="203">
        <f t="shared" si="4"/>
        <v>2</v>
      </c>
      <c r="Y10" s="204">
        <f t="shared" si="5"/>
        <v>0</v>
      </c>
      <c r="Z10" s="203">
        <f t="shared" si="6"/>
        <v>3</v>
      </c>
      <c r="AA10" s="204">
        <f t="shared" si="7"/>
        <v>0</v>
      </c>
      <c r="AB10" s="203">
        <f t="shared" si="8"/>
        <v>4</v>
      </c>
      <c r="AC10" s="204">
        <f t="shared" si="9"/>
        <v>0</v>
      </c>
      <c r="AD10" s="203">
        <f t="shared" si="10"/>
        <v>5</v>
      </c>
      <c r="AE10" s="204">
        <f t="shared" si="11"/>
        <v>0</v>
      </c>
      <c r="AF10" s="203">
        <f t="shared" si="12"/>
        <v>6</v>
      </c>
      <c r="AG10" s="204">
        <f t="shared" si="13"/>
        <v>0</v>
      </c>
      <c r="AH10" s="203">
        <f t="shared" si="14"/>
        <v>7</v>
      </c>
      <c r="AI10" s="204">
        <f t="shared" si="15"/>
        <v>0</v>
      </c>
      <c r="AJ10" s="203">
        <f t="shared" si="16"/>
        <v>8</v>
      </c>
      <c r="AK10" s="204">
        <f t="shared" si="17"/>
        <v>0</v>
      </c>
      <c r="AL10" s="203">
        <f t="shared" si="18"/>
        <v>9</v>
      </c>
      <c r="AM10" s="204">
        <f t="shared" si="19"/>
        <v>0</v>
      </c>
    </row>
    <row r="11" spans="2:39" ht="18.75" customHeight="1" thickBot="1" x14ac:dyDescent="0.3">
      <c r="B11" s="100" t="s">
        <v>31</v>
      </c>
      <c r="C11" s="102"/>
      <c r="D11" s="197"/>
      <c r="E11" s="380"/>
      <c r="F11" s="197"/>
      <c r="G11" s="380"/>
      <c r="H11" s="257">
        <f>QUOTIENT($C6*M$6,$C$4)</f>
        <v>3</v>
      </c>
      <c r="I11" s="386"/>
      <c r="J11" s="257">
        <f>QUOTIENT($E6*M$6,$C$4)</f>
        <v>2</v>
      </c>
      <c r="K11" s="386"/>
      <c r="L11" s="257">
        <f>QUOTIENT($G6*M$6,$C$4)</f>
        <v>1</v>
      </c>
      <c r="M11" s="386"/>
      <c r="N11" s="102"/>
      <c r="S11" s="210">
        <v>6</v>
      </c>
      <c r="T11" s="208">
        <f t="shared" si="0"/>
        <v>0</v>
      </c>
      <c r="U11" s="204">
        <f t="shared" si="1"/>
        <v>0</v>
      </c>
      <c r="V11" s="203">
        <f t="shared" si="2"/>
        <v>1</v>
      </c>
      <c r="W11" s="204">
        <f t="shared" si="3"/>
        <v>1</v>
      </c>
      <c r="X11" s="203">
        <f t="shared" si="4"/>
        <v>2</v>
      </c>
      <c r="Y11" s="204">
        <f t="shared" si="5"/>
        <v>2</v>
      </c>
      <c r="Z11" s="203">
        <f t="shared" si="6"/>
        <v>3</v>
      </c>
      <c r="AA11" s="204">
        <f t="shared" si="7"/>
        <v>3</v>
      </c>
      <c r="AB11" s="203">
        <f t="shared" si="8"/>
        <v>4</v>
      </c>
      <c r="AC11" s="204">
        <f t="shared" si="9"/>
        <v>4</v>
      </c>
      <c r="AD11" s="203">
        <f t="shared" si="10"/>
        <v>6</v>
      </c>
      <c r="AE11" s="204">
        <f t="shared" si="11"/>
        <v>0</v>
      </c>
      <c r="AF11" s="203">
        <f t="shared" si="12"/>
        <v>7</v>
      </c>
      <c r="AG11" s="204">
        <f t="shared" si="13"/>
        <v>1</v>
      </c>
      <c r="AH11" s="203">
        <f t="shared" si="14"/>
        <v>8</v>
      </c>
      <c r="AI11" s="204">
        <f t="shared" si="15"/>
        <v>2</v>
      </c>
      <c r="AJ11" s="203">
        <f t="shared" si="16"/>
        <v>9</v>
      </c>
      <c r="AK11" s="204">
        <f t="shared" si="17"/>
        <v>3</v>
      </c>
      <c r="AL11" s="203">
        <f t="shared" si="18"/>
        <v>10</v>
      </c>
      <c r="AM11" s="204">
        <f t="shared" si="19"/>
        <v>4</v>
      </c>
    </row>
    <row r="12" spans="2:39" ht="18.75" customHeight="1" x14ac:dyDescent="0.25">
      <c r="B12" s="110"/>
      <c r="C12" s="103"/>
      <c r="D12" s="198"/>
      <c r="E12" s="377">
        <f>MOD(F11+E10+E8+F9,C4)</f>
        <v>2</v>
      </c>
      <c r="F12" s="198"/>
      <c r="G12" s="377">
        <f>MOD(H11+G10+G8+H9,C4)</f>
        <v>1</v>
      </c>
      <c r="H12" s="198"/>
      <c r="I12" s="377">
        <f>MOD(J11+I10+I8+J9,C4)</f>
        <v>3</v>
      </c>
      <c r="J12" s="198"/>
      <c r="K12" s="377">
        <f>MOD(L11+K10+K8,C4)</f>
        <v>4</v>
      </c>
      <c r="L12" s="198"/>
      <c r="M12" s="377">
        <f>M10</f>
        <v>3</v>
      </c>
      <c r="N12" s="104"/>
      <c r="O12" s="107"/>
      <c r="P12" s="107"/>
      <c r="S12" s="210">
        <v>7</v>
      </c>
      <c r="T12" s="208">
        <f t="shared" si="0"/>
        <v>0</v>
      </c>
      <c r="U12" s="204">
        <f t="shared" si="1"/>
        <v>0</v>
      </c>
      <c r="V12" s="203">
        <f t="shared" si="2"/>
        <v>1</v>
      </c>
      <c r="W12" s="204">
        <f t="shared" si="3"/>
        <v>2</v>
      </c>
      <c r="X12" s="203">
        <f t="shared" si="4"/>
        <v>2</v>
      </c>
      <c r="Y12" s="204">
        <f t="shared" si="5"/>
        <v>4</v>
      </c>
      <c r="Z12" s="203">
        <f t="shared" si="6"/>
        <v>4</v>
      </c>
      <c r="AA12" s="204">
        <f t="shared" si="7"/>
        <v>1</v>
      </c>
      <c r="AB12" s="203">
        <f t="shared" si="8"/>
        <v>5</v>
      </c>
      <c r="AC12" s="204">
        <f t="shared" si="9"/>
        <v>3</v>
      </c>
      <c r="AD12" s="203">
        <f t="shared" si="10"/>
        <v>7</v>
      </c>
      <c r="AE12" s="204">
        <f t="shared" si="11"/>
        <v>0</v>
      </c>
      <c r="AF12" s="203">
        <f t="shared" si="12"/>
        <v>8</v>
      </c>
      <c r="AG12" s="204">
        <f t="shared" si="13"/>
        <v>2</v>
      </c>
      <c r="AH12" s="203">
        <f t="shared" si="14"/>
        <v>9</v>
      </c>
      <c r="AI12" s="204">
        <f t="shared" si="15"/>
        <v>4</v>
      </c>
      <c r="AJ12" s="203">
        <f t="shared" si="16"/>
        <v>11</v>
      </c>
      <c r="AK12" s="204">
        <f t="shared" si="17"/>
        <v>1</v>
      </c>
      <c r="AL12" s="203">
        <f t="shared" si="18"/>
        <v>12</v>
      </c>
      <c r="AM12" s="204">
        <f t="shared" si="19"/>
        <v>3</v>
      </c>
    </row>
    <row r="13" spans="2:39" ht="18.75" customHeight="1" thickBot="1" x14ac:dyDescent="0.3">
      <c r="B13" s="100" t="s">
        <v>31</v>
      </c>
      <c r="C13" s="102"/>
      <c r="D13" s="197"/>
      <c r="E13" s="378"/>
      <c r="F13" s="200">
        <f>QUOTIENT(H11+G10+G8+H9,C4)</f>
        <v>1</v>
      </c>
      <c r="G13" s="378"/>
      <c r="H13" s="200">
        <f>QUOTIENT(J11+I10+I8+J9,C4)</f>
        <v>1</v>
      </c>
      <c r="I13" s="378"/>
      <c r="J13" s="200">
        <f>QUOTIENT(L11+K10+K8,C4)</f>
        <v>0</v>
      </c>
      <c r="K13" s="378"/>
      <c r="L13" s="197"/>
      <c r="M13" s="378"/>
      <c r="N13" s="98"/>
      <c r="S13" s="210">
        <v>8</v>
      </c>
      <c r="T13" s="208">
        <f t="shared" si="0"/>
        <v>0</v>
      </c>
      <c r="U13" s="204">
        <f t="shared" si="1"/>
        <v>0</v>
      </c>
      <c r="V13" s="203">
        <f t="shared" si="2"/>
        <v>1</v>
      </c>
      <c r="W13" s="204">
        <f t="shared" si="3"/>
        <v>3</v>
      </c>
      <c r="X13" s="203">
        <f t="shared" si="4"/>
        <v>3</v>
      </c>
      <c r="Y13" s="204">
        <f t="shared" si="5"/>
        <v>1</v>
      </c>
      <c r="Z13" s="203">
        <f t="shared" si="6"/>
        <v>4</v>
      </c>
      <c r="AA13" s="204">
        <f t="shared" si="7"/>
        <v>4</v>
      </c>
      <c r="AB13" s="203">
        <f t="shared" si="8"/>
        <v>6</v>
      </c>
      <c r="AC13" s="204">
        <f t="shared" si="9"/>
        <v>2</v>
      </c>
      <c r="AD13" s="203">
        <f t="shared" si="10"/>
        <v>8</v>
      </c>
      <c r="AE13" s="204">
        <f t="shared" si="11"/>
        <v>0</v>
      </c>
      <c r="AF13" s="203">
        <f t="shared" si="12"/>
        <v>9</v>
      </c>
      <c r="AG13" s="204">
        <f t="shared" si="13"/>
        <v>3</v>
      </c>
      <c r="AH13" s="203">
        <f t="shared" si="14"/>
        <v>11</v>
      </c>
      <c r="AI13" s="204">
        <f t="shared" si="15"/>
        <v>1</v>
      </c>
      <c r="AJ13" s="203">
        <f t="shared" si="16"/>
        <v>12</v>
      </c>
      <c r="AK13" s="204">
        <f t="shared" si="17"/>
        <v>4</v>
      </c>
      <c r="AL13" s="203">
        <f t="shared" si="18"/>
        <v>14</v>
      </c>
      <c r="AM13" s="204">
        <f t="shared" si="19"/>
        <v>2</v>
      </c>
    </row>
    <row r="14" spans="2:39" ht="18.75" customHeight="1" x14ac:dyDescent="0.25">
      <c r="B14" s="110"/>
      <c r="C14" s="103"/>
      <c r="D14" s="198"/>
      <c r="E14" s="377">
        <f>E12+F13</f>
        <v>3</v>
      </c>
      <c r="F14" s="198"/>
      <c r="G14" s="377">
        <f>G12+H13</f>
        <v>2</v>
      </c>
      <c r="H14" s="198"/>
      <c r="I14" s="377">
        <f>I12+J13</f>
        <v>3</v>
      </c>
      <c r="J14" s="202"/>
      <c r="K14" s="377">
        <f>K12</f>
        <v>4</v>
      </c>
      <c r="L14" s="202"/>
      <c r="M14" s="377">
        <f>M12</f>
        <v>3</v>
      </c>
      <c r="N14" s="104"/>
      <c r="O14" s="107"/>
      <c r="P14" s="107"/>
      <c r="S14" s="210">
        <v>9</v>
      </c>
      <c r="T14" s="208">
        <f t="shared" si="0"/>
        <v>0</v>
      </c>
      <c r="U14" s="204">
        <f t="shared" si="1"/>
        <v>0</v>
      </c>
      <c r="V14" s="203">
        <f t="shared" si="2"/>
        <v>1</v>
      </c>
      <c r="W14" s="204">
        <f t="shared" si="3"/>
        <v>4</v>
      </c>
      <c r="X14" s="203">
        <f t="shared" si="4"/>
        <v>3</v>
      </c>
      <c r="Y14" s="204">
        <f t="shared" si="5"/>
        <v>3</v>
      </c>
      <c r="Z14" s="203">
        <f t="shared" si="6"/>
        <v>5</v>
      </c>
      <c r="AA14" s="204">
        <f t="shared" si="7"/>
        <v>2</v>
      </c>
      <c r="AB14" s="203">
        <f t="shared" si="8"/>
        <v>7</v>
      </c>
      <c r="AC14" s="204">
        <f t="shared" si="9"/>
        <v>1</v>
      </c>
      <c r="AD14" s="203">
        <f t="shared" si="10"/>
        <v>9</v>
      </c>
      <c r="AE14" s="204">
        <f t="shared" si="11"/>
        <v>0</v>
      </c>
      <c r="AF14" s="203">
        <f t="shared" si="12"/>
        <v>10</v>
      </c>
      <c r="AG14" s="204">
        <f t="shared" si="13"/>
        <v>4</v>
      </c>
      <c r="AH14" s="203">
        <f t="shared" si="14"/>
        <v>12</v>
      </c>
      <c r="AI14" s="204">
        <f t="shared" si="15"/>
        <v>3</v>
      </c>
      <c r="AJ14" s="203">
        <f t="shared" si="16"/>
        <v>14</v>
      </c>
      <c r="AK14" s="204">
        <f t="shared" si="17"/>
        <v>2</v>
      </c>
      <c r="AL14" s="203">
        <f t="shared" si="18"/>
        <v>16</v>
      </c>
      <c r="AM14" s="204">
        <f t="shared" si="19"/>
        <v>1</v>
      </c>
    </row>
    <row r="15" spans="2:39" ht="16.5" thickBot="1" x14ac:dyDescent="0.3">
      <c r="C15" s="105"/>
      <c r="D15" s="199"/>
      <c r="E15" s="384"/>
      <c r="F15" s="199"/>
      <c r="G15" s="384"/>
      <c r="H15" s="199"/>
      <c r="I15" s="384"/>
      <c r="J15" s="199"/>
      <c r="K15" s="384"/>
      <c r="L15" s="199"/>
      <c r="M15" s="384"/>
      <c r="N15" s="106">
        <f>C4</f>
        <v>5</v>
      </c>
    </row>
    <row r="16" spans="2:39" ht="114" customHeight="1" thickTop="1" x14ac:dyDescent="0.25">
      <c r="S16" s="239"/>
    </row>
    <row r="17" spans="2:37" x14ac:dyDescent="0.25">
      <c r="S17" s="239"/>
    </row>
    <row r="18" spans="2:37" x14ac:dyDescent="0.25">
      <c r="C18" s="11" t="s">
        <v>69</v>
      </c>
      <c r="D18" s="11"/>
      <c r="E18" s="11"/>
      <c r="F18" s="11"/>
      <c r="G18" s="11"/>
      <c r="H18" s="11"/>
      <c r="I18" s="11"/>
      <c r="J18" s="11"/>
      <c r="K18" s="11"/>
      <c r="L18" s="11"/>
      <c r="M18" s="11"/>
      <c r="N18" s="11"/>
      <c r="O18" s="6"/>
      <c r="P18" s="6"/>
      <c r="Q18" s="6"/>
      <c r="R18" s="6"/>
      <c r="S18" s="6"/>
      <c r="T18" s="6"/>
    </row>
    <row r="19" spans="2:37" x14ac:dyDescent="0.25">
      <c r="C19" s="11" t="s">
        <v>18</v>
      </c>
      <c r="D19" s="11"/>
      <c r="E19" s="11"/>
      <c r="F19" s="11"/>
      <c r="G19" s="11"/>
      <c r="H19" s="11"/>
      <c r="I19" s="11" t="s">
        <v>79</v>
      </c>
      <c r="J19" s="6"/>
      <c r="K19" s="11"/>
      <c r="L19" s="11"/>
      <c r="M19" s="11"/>
      <c r="N19" s="11"/>
      <c r="O19" s="11"/>
      <c r="P19" s="11"/>
      <c r="Q19" s="11">
        <f ca="1">RANDBETWEEN(2,10)</f>
        <v>9</v>
      </c>
      <c r="R19" s="11" t="s">
        <v>22</v>
      </c>
      <c r="S19" s="11"/>
      <c r="T19" s="11"/>
    </row>
    <row r="20" spans="2:37" x14ac:dyDescent="0.25">
      <c r="B20" s="11"/>
      <c r="C20" s="11"/>
      <c r="D20" s="11"/>
      <c r="E20" s="11"/>
      <c r="F20" s="11"/>
      <c r="G20" s="11"/>
      <c r="H20" s="11"/>
      <c r="I20" s="11"/>
      <c r="J20" s="11"/>
      <c r="K20" s="11"/>
      <c r="L20" s="11"/>
      <c r="M20" s="11"/>
      <c r="N20" s="11"/>
      <c r="O20" s="6"/>
      <c r="P20" s="6"/>
      <c r="Q20" s="6"/>
      <c r="R20" s="6"/>
      <c r="S20" s="6"/>
      <c r="T20" s="6"/>
    </row>
    <row r="21" spans="2:37" x14ac:dyDescent="0.25">
      <c r="B21" s="11"/>
      <c r="C21" s="345"/>
      <c r="D21" s="345">
        <f ca="1">IF(AC23="","",IF(AC23=10,"A",IF(AC23=11,"B",IF(AC23=12,"C",IF(AC23=13,"D",IF(AC23=14,"E",IF(AC23=15,"F",AC23)))))))</f>
        <v>3</v>
      </c>
      <c r="E21" s="345">
        <f ca="1">IF(AD23="","",IF(AD23=10,"A",IF(AD23=11,"B",IF(AD23=12,"C",IF(AD23=13,"D",IF(AD23=14,"E",IF(AD23=15,"F",AD23)))))))</f>
        <v>4</v>
      </c>
      <c r="F21" s="345">
        <f ca="1">IF(AE23="","",IF(AE23=10,"A",IF(AE23=11,"B",IF(AE23=12,"C",IF(AE23=13,"D",IF(AE23=14,"E",IF(AE23=15,"F",AE23)))))))</f>
        <v>2</v>
      </c>
      <c r="G21" s="165"/>
      <c r="H21" s="375" t="s">
        <v>14</v>
      </c>
      <c r="I21" s="345">
        <f ca="1">IF(AD25="","",IF(AD25=10,"A",IF(AD25=11,"B",IF(AD25=12,"C",IF(AD25=13,"D",IF(AD25=14,"E",IF(AD25=15,"F",AD25)))))))</f>
        <v>2</v>
      </c>
      <c r="J21" s="345">
        <f ca="1">IF(AE25="","",IF(AE25=10,"A",IF(AE25=11,"B",IF(AE25=12,"C",IF(AE25=13,"D",IF(AE25=14,"E",IF(AE25=15,"F",AE25)))))))</f>
        <v>6</v>
      </c>
      <c r="K21" s="165"/>
      <c r="T21" s="6"/>
      <c r="AA21" s="6"/>
      <c r="AB21" s="6"/>
      <c r="AC21" s="6"/>
      <c r="AD21" s="6"/>
      <c r="AE21" s="6"/>
      <c r="AF21" s="6"/>
      <c r="AG21" s="6"/>
      <c r="AH21" s="6"/>
      <c r="AI21" s="6"/>
      <c r="AJ21" s="6"/>
      <c r="AK21" s="6"/>
    </row>
    <row r="22" spans="2:37" x14ac:dyDescent="0.25">
      <c r="B22" s="11"/>
      <c r="C22" s="345"/>
      <c r="D22" s="346"/>
      <c r="E22" s="346"/>
      <c r="F22" s="346"/>
      <c r="G22" s="68">
        <f ca="1">Q19</f>
        <v>9</v>
      </c>
      <c r="H22" s="376"/>
      <c r="I22" s="346"/>
      <c r="J22" s="346"/>
      <c r="K22" s="68">
        <f ca="1">Q19</f>
        <v>9</v>
      </c>
      <c r="T22" s="6"/>
      <c r="AA22" s="11"/>
      <c r="AB22" s="11"/>
      <c r="AC22" s="11"/>
      <c r="AD22" s="11"/>
      <c r="AE22" s="11"/>
      <c r="AF22" s="11"/>
      <c r="AG22" s="6"/>
      <c r="AH22" s="6"/>
      <c r="AI22" s="6"/>
      <c r="AJ22" s="6"/>
      <c r="AK22" s="6"/>
    </row>
    <row r="23" spans="2:37" x14ac:dyDescent="0.25">
      <c r="B23" s="349"/>
      <c r="C23" s="250"/>
      <c r="D23" s="345"/>
      <c r="H23" s="11"/>
      <c r="T23" s="6"/>
      <c r="AA23" s="11"/>
      <c r="AB23" s="249">
        <f ca="1">RANDBETWEEN(1,$Q$19-1)</f>
        <v>1</v>
      </c>
      <c r="AC23" s="249">
        <f t="shared" ref="AC23:AE23" ca="1" si="20">RANDBETWEEN(1,$Q$19-1)</f>
        <v>3</v>
      </c>
      <c r="AD23" s="249">
        <f t="shared" ca="1" si="20"/>
        <v>4</v>
      </c>
      <c r="AE23" s="249">
        <f t="shared" ca="1" si="20"/>
        <v>2</v>
      </c>
      <c r="AF23" s="11"/>
      <c r="AG23" s="6"/>
      <c r="AH23" s="6"/>
      <c r="AI23" s="6"/>
      <c r="AJ23" s="6"/>
      <c r="AK23" s="6"/>
    </row>
    <row r="24" spans="2:37" x14ac:dyDescent="0.25">
      <c r="B24" s="349"/>
      <c r="C24" s="250"/>
      <c r="D24" s="345"/>
      <c r="H24" s="11"/>
      <c r="T24" s="6"/>
      <c r="AA24" s="11"/>
      <c r="AB24" s="249"/>
      <c r="AC24" s="249"/>
      <c r="AD24" s="249"/>
      <c r="AE24" s="249"/>
      <c r="AF24" s="11"/>
      <c r="AG24" s="6"/>
      <c r="AH24" s="6"/>
      <c r="AI24" s="6"/>
      <c r="AJ24" s="6"/>
      <c r="AK24" s="6"/>
    </row>
    <row r="25" spans="2:37" x14ac:dyDescent="0.25">
      <c r="B25" s="6"/>
      <c r="C25" s="6"/>
      <c r="D25" s="6"/>
      <c r="E25" s="6"/>
      <c r="F25" s="6"/>
      <c r="G25" s="6"/>
      <c r="H25" s="11"/>
      <c r="T25" s="6"/>
      <c r="AA25" s="11"/>
      <c r="AB25" s="249"/>
      <c r="AC25" s="249"/>
      <c r="AD25" s="249">
        <f ca="1">RANDBETWEEN(1,$Q$19-1)</f>
        <v>2</v>
      </c>
      <c r="AE25" s="249">
        <f ca="1">RANDBETWEEN(1,$Q$19-1)</f>
        <v>6</v>
      </c>
      <c r="AF25" s="11"/>
      <c r="AG25" s="6"/>
      <c r="AH25" s="6"/>
      <c r="AI25" s="6"/>
      <c r="AJ25" s="6"/>
      <c r="AK25" s="6"/>
    </row>
    <row r="26" spans="2:37" x14ac:dyDescent="0.25">
      <c r="AA26" s="101"/>
      <c r="AC26" s="101"/>
      <c r="AE26" s="101"/>
      <c r="AG26" s="101"/>
      <c r="AI26" s="101"/>
      <c r="AK26" s="181"/>
    </row>
    <row r="27" spans="2:37" x14ac:dyDescent="0.25">
      <c r="AA27" s="101"/>
      <c r="AC27" s="101"/>
      <c r="AE27" s="101"/>
      <c r="AG27" s="101"/>
      <c r="AI27" s="101"/>
      <c r="AK27" s="181"/>
    </row>
    <row r="28" spans="2:37" x14ac:dyDescent="0.25">
      <c r="C28" s="266" t="b">
        <v>1</v>
      </c>
    </row>
  </sheetData>
  <sheetProtection sheet="1" selectLockedCells="1"/>
  <mergeCells count="35">
    <mergeCell ref="K6:K7"/>
    <mergeCell ref="M6:M7"/>
    <mergeCell ref="I6:I7"/>
    <mergeCell ref="K10:K11"/>
    <mergeCell ref="M10:M11"/>
    <mergeCell ref="I10:I11"/>
    <mergeCell ref="K8:K9"/>
    <mergeCell ref="B23:B24"/>
    <mergeCell ref="D23:D24"/>
    <mergeCell ref="I21:I22"/>
    <mergeCell ref="M12:M13"/>
    <mergeCell ref="K12:K13"/>
    <mergeCell ref="M14:M15"/>
    <mergeCell ref="K14:K15"/>
    <mergeCell ref="I14:I15"/>
    <mergeCell ref="J21:J22"/>
    <mergeCell ref="G14:G15"/>
    <mergeCell ref="E14:E15"/>
    <mergeCell ref="H4:J4"/>
    <mergeCell ref="E12:E13"/>
    <mergeCell ref="I12:I13"/>
    <mergeCell ref="G10:G11"/>
    <mergeCell ref="E10:E11"/>
    <mergeCell ref="E8:E9"/>
    <mergeCell ref="I8:I9"/>
    <mergeCell ref="G8:G9"/>
    <mergeCell ref="G12:G13"/>
    <mergeCell ref="C6:C7"/>
    <mergeCell ref="E6:E7"/>
    <mergeCell ref="G6:G7"/>
    <mergeCell ref="H21:H22"/>
    <mergeCell ref="C21:C22"/>
    <mergeCell ref="D21:D22"/>
    <mergeCell ref="E21:E22"/>
    <mergeCell ref="F21:F22"/>
  </mergeCells>
  <conditionalFormatting sqref="T4:AM14">
    <cfRule type="expression" dxfId="14" priority="3">
      <formula>T$4&gt;$C$4-1</formula>
    </cfRule>
    <cfRule type="expression" dxfId="13" priority="4">
      <formula>U$4&gt;$C$4-1</formula>
    </cfRule>
  </conditionalFormatting>
  <conditionalFormatting sqref="S5:AM14">
    <cfRule type="expression" dxfId="12" priority="5">
      <formula>$S5&gt;$C$4-1</formula>
    </cfRule>
  </conditionalFormatting>
  <conditionalFormatting sqref="C6:C7 E6:E7 G6:G7 K6:K7 M6:M7">
    <cfRule type="expression" dxfId="11" priority="2">
      <formula>C6&gt;$C$4-1</formula>
    </cfRule>
  </conditionalFormatting>
  <conditionalFormatting sqref="T5:AM14">
    <cfRule type="expression" dxfId="10" priority="6">
      <formula>$S5=$M$6</formula>
    </cfRule>
    <cfRule type="expression" dxfId="9" priority="8">
      <formula>$S5=$K$6</formula>
    </cfRule>
  </conditionalFormatting>
  <conditionalFormatting sqref="C8:N15 T5:AM14">
    <cfRule type="expression" dxfId="8" priority="1">
      <formula>$C$28=TRUE</formula>
    </cfRule>
  </conditionalFormatting>
  <dataValidations count="7">
    <dataValidation type="whole" allowBlank="1" showInputMessage="1" showErrorMessage="1" error="Bitte nur Werte &gt;= 2 und &lt;=10 eingeben." sqref="C4:D4" xr:uid="{58B5BD3F-39E2-4413-94A8-4BDDAE3B4EA1}">
      <formula1>2</formula1>
      <formula2>10</formula2>
    </dataValidation>
    <dataValidation type="whole" allowBlank="1" showInputMessage="1" showErrorMessage="1" error="Bitte eine Ziffer eingeben, deren Zahlenwert kleiner als die Basis ist." sqref="H13 J13 N12:P13 L13 F13 C13:D13" xr:uid="{DF30F1D8-9854-4D39-8EE4-02529849702D}">
      <formula1>0</formula1>
      <formula2>C4-1</formula2>
    </dataValidation>
    <dataValidation type="whole" allowBlank="1" showInputMessage="1" showErrorMessage="1" error="Bitte eine Ziffer eingeben, deren Zahlenwert kleiner als die Basis ist." sqref="O14:P14" xr:uid="{23CCF1CC-D02F-4F21-BE69-B7CE759C9612}">
      <formula1>0</formula1>
      <formula2>O12-1</formula2>
    </dataValidation>
    <dataValidation type="whole" allowBlank="1" showInputMessage="1" showErrorMessage="1" error="Bitte eine Ziffer eingeben, deren Zahlenwert kleiner als die Basis ist." sqref="D7 F7" xr:uid="{21CCCE0B-9CE5-4F63-BFA9-AFCBCF3F5643}">
      <formula1>0</formula1>
      <formula2>D4-1</formula2>
    </dataValidation>
    <dataValidation type="whole" allowBlank="1" showInputMessage="1" showErrorMessage="1" error="Bitte eine Ziffer eingeben, deren Zahlenwert kleiner als die Basis ist." sqref="L7 H7" xr:uid="{882262A9-7B44-40FC-AD22-BF89435FFE1A}">
      <formula1>0</formula1>
      <formula2>#REF!-1</formula2>
    </dataValidation>
    <dataValidation type="whole" allowBlank="1" showInputMessage="1" showErrorMessage="1" error="Bitte eine Ziffer eingeben, deren Zahlenwert kleiner als die Basis ist." sqref="L7" xr:uid="{32D7A1E1-3E19-45FF-884A-C75768775464}">
      <formula1>0</formula1>
      <formula2>F6-1</formula2>
    </dataValidation>
    <dataValidation type="whole" allowBlank="1" showInputMessage="1" showErrorMessage="1" error="Bitte eine Ziffer eingeben, deren Zahlenwert kleiner als die Basis ist." sqref="C6:C7 E6:E7 G6:G7 K6:K7 M6:M7" xr:uid="{2D4F961E-6274-471E-B613-02B10AE4D86A}">
      <formula1>0</formula1>
      <formula2>$C$4-1</formula2>
    </dataValidation>
  </dataValidations>
  <pageMargins left="0.7" right="0.7" top="0.78740157499999996" bottom="0.78740157499999996" header="0.3" footer="0.3"/>
  <pageSetup paperSize="9"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locked="0" defaultSize="0" autoFill="0" autoLine="0" autoPict="0" altText="Rechenweg und Lösung ausblenden">
                <anchor moveWithCells="1">
                  <from>
                    <xdr:col>1</xdr:col>
                    <xdr:colOff>19050</xdr:colOff>
                    <xdr:row>24</xdr:row>
                    <xdr:rowOff>142875</xdr:rowOff>
                  </from>
                  <to>
                    <xdr:col>8</xdr:col>
                    <xdr:colOff>9525</xdr:colOff>
                    <xdr:row>26</xdr:row>
                    <xdr:rowOff>114300</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49E09E-2E3E-4DAB-983A-BC66300918AA}">
  <dimension ref="B2:AX211"/>
  <sheetViews>
    <sheetView showGridLines="0" showRowColHeaders="0" zoomScaleNormal="100" workbookViewId="0">
      <selection activeCell="C32" sqref="C32"/>
    </sheetView>
  </sheetViews>
  <sheetFormatPr baseColWidth="10" defaultRowHeight="15.75" x14ac:dyDescent="0.25"/>
  <cols>
    <col min="1" max="1" width="3.7109375" style="91" customWidth="1"/>
    <col min="2" max="2" width="7.42578125" style="91" customWidth="1"/>
    <col min="3" max="6" width="2.7109375" style="91" customWidth="1"/>
    <col min="7" max="8" width="3.42578125" style="91" customWidth="1"/>
    <col min="9" max="9" width="2.7109375" style="91" customWidth="1"/>
    <col min="10" max="11" width="3.42578125" style="91" customWidth="1"/>
    <col min="12" max="19" width="1.42578125" style="91" customWidth="1"/>
    <col min="20" max="20" width="1.85546875" style="91" customWidth="1"/>
    <col min="21" max="24" width="1.42578125" style="91" customWidth="1"/>
    <col min="25" max="25" width="3.28515625" style="91" customWidth="1"/>
    <col min="26" max="28" width="1.28515625" style="91" customWidth="1"/>
    <col min="29" max="29" width="6.42578125" style="93" customWidth="1"/>
    <col min="30" max="30" width="2.7109375" style="91" customWidth="1"/>
    <col min="31" max="31" width="2.7109375" style="94" customWidth="1"/>
    <col min="32" max="32" width="2.7109375" style="91" customWidth="1"/>
    <col min="33" max="33" width="2.7109375" style="94" customWidth="1"/>
    <col min="34" max="34" width="2.7109375" style="91" customWidth="1"/>
    <col min="35" max="35" width="2.7109375" style="94" customWidth="1"/>
    <col min="36" max="36" width="2.7109375" style="91" customWidth="1"/>
    <col min="37" max="37" width="2.7109375" style="94" customWidth="1"/>
    <col min="38" max="38" width="2.7109375" style="91" customWidth="1"/>
    <col min="39" max="39" width="2.7109375" style="94" customWidth="1"/>
    <col min="40" max="40" width="2.7109375" style="91" customWidth="1"/>
    <col min="41" max="41" width="2.7109375" style="94" customWidth="1"/>
    <col min="42" max="42" width="2.7109375" style="91" customWidth="1"/>
    <col min="43" max="43" width="2.7109375" style="94" customWidth="1"/>
    <col min="44" max="44" width="2.7109375" style="91" customWidth="1"/>
    <col min="45" max="45" width="2.7109375" style="94" customWidth="1"/>
    <col min="46" max="46" width="2.7109375" style="91" customWidth="1"/>
    <col min="47" max="47" width="2.7109375" style="94" customWidth="1"/>
    <col min="48" max="48" width="2.7109375" style="91" customWidth="1"/>
    <col min="49" max="49" width="2.7109375" style="94" customWidth="1"/>
    <col min="50" max="16384" width="11.42578125" style="91"/>
  </cols>
  <sheetData>
    <row r="2" spans="2:49" x14ac:dyDescent="0.25">
      <c r="B2" s="90" t="str">
        <f>CONCATENATE("Schriftliche Division im ",C4,"er-System")</f>
        <v>Schriftliche Division im 9er-System</v>
      </c>
      <c r="H2" s="92"/>
      <c r="I2" s="90"/>
    </row>
    <row r="4" spans="2:49" x14ac:dyDescent="0.25">
      <c r="B4" s="95" t="s">
        <v>20</v>
      </c>
      <c r="C4" s="331">
        <v>9</v>
      </c>
      <c r="D4" s="331"/>
      <c r="G4" s="389" t="s">
        <v>8</v>
      </c>
      <c r="H4" s="389"/>
      <c r="I4" s="389"/>
      <c r="J4" s="96"/>
      <c r="AC4" s="209" t="s">
        <v>14</v>
      </c>
      <c r="AD4" s="193"/>
      <c r="AE4" s="194">
        <v>0</v>
      </c>
      <c r="AF4" s="193"/>
      <c r="AG4" s="194">
        <v>1</v>
      </c>
      <c r="AH4" s="193"/>
      <c r="AI4" s="194">
        <v>2</v>
      </c>
      <c r="AJ4" s="193"/>
      <c r="AK4" s="194">
        <v>3</v>
      </c>
      <c r="AL4" s="193"/>
      <c r="AM4" s="194">
        <v>4</v>
      </c>
      <c r="AN4" s="193"/>
      <c r="AO4" s="194">
        <v>5</v>
      </c>
      <c r="AP4" s="193"/>
      <c r="AQ4" s="194">
        <v>6</v>
      </c>
      <c r="AR4" s="193"/>
      <c r="AS4" s="194">
        <v>7</v>
      </c>
      <c r="AT4" s="193"/>
      <c r="AU4" s="194">
        <v>8</v>
      </c>
      <c r="AV4" s="193"/>
      <c r="AW4" s="194">
        <v>9</v>
      </c>
    </row>
    <row r="5" spans="2:49" ht="18.75" customHeight="1" x14ac:dyDescent="0.25">
      <c r="B5" s="95"/>
      <c r="AC5" s="210">
        <v>0</v>
      </c>
      <c r="AD5" s="213">
        <f t="shared" ref="AD5:AD14" si="0">QUOTIENT($AC5*AE$4,$C$4)</f>
        <v>0</v>
      </c>
      <c r="AE5" s="206">
        <f t="shared" ref="AE5:AE14" si="1">MOD($AC5*AE$4,$C$4)</f>
        <v>0</v>
      </c>
      <c r="AF5" s="212">
        <f t="shared" ref="AF5:AF14" si="2">QUOTIENT($AC5*AG$4,$C$4)</f>
        <v>0</v>
      </c>
      <c r="AG5" s="206">
        <f t="shared" ref="AG5:AG14" si="3">MOD($AC5*AG$4,$C$4)</f>
        <v>0</v>
      </c>
      <c r="AH5" s="212">
        <f t="shared" ref="AH5:AH14" si="4">QUOTIENT($AC5*AI$4,$C$4)</f>
        <v>0</v>
      </c>
      <c r="AI5" s="206">
        <f t="shared" ref="AI5:AI14" si="5">MOD($AC5*AI$4,$C$4)</f>
        <v>0</v>
      </c>
      <c r="AJ5" s="212">
        <f t="shared" ref="AJ5:AJ14" si="6">QUOTIENT($AC5*AK$4,$C$4)</f>
        <v>0</v>
      </c>
      <c r="AK5" s="206">
        <f t="shared" ref="AK5:AK14" si="7">MOD($AC5*AK$4,$C$4)</f>
        <v>0</v>
      </c>
      <c r="AL5" s="212">
        <f t="shared" ref="AL5:AL14" si="8">QUOTIENT($AC5*AM$4,$C$4)</f>
        <v>0</v>
      </c>
      <c r="AM5" s="206">
        <f t="shared" ref="AM5:AM14" si="9">MOD($AC5*AM$4,$C$4)</f>
        <v>0</v>
      </c>
      <c r="AN5" s="212">
        <f t="shared" ref="AN5:AN14" si="10">QUOTIENT($AC5*AO$4,$C$4)</f>
        <v>0</v>
      </c>
      <c r="AO5" s="206">
        <f t="shared" ref="AO5:AO14" si="11">MOD($AC5*AO$4,$C$4)</f>
        <v>0</v>
      </c>
      <c r="AP5" s="212">
        <f t="shared" ref="AP5:AP14" si="12">QUOTIENT($AC5*AQ$4,$C$4)</f>
        <v>0</v>
      </c>
      <c r="AQ5" s="206">
        <f t="shared" ref="AQ5:AQ14" si="13">MOD($AC5*AQ$4,$C$4)</f>
        <v>0</v>
      </c>
      <c r="AR5" s="212">
        <f t="shared" ref="AR5:AR14" si="14">QUOTIENT($AC5*AS$4,$C$4)</f>
        <v>0</v>
      </c>
      <c r="AS5" s="206">
        <f t="shared" ref="AS5:AS14" si="15">MOD($AC5*AS$4,$C$4)</f>
        <v>0</v>
      </c>
      <c r="AT5" s="212">
        <f t="shared" ref="AT5:AT14" si="16">QUOTIENT($AC5*AU$4,$C$4)</f>
        <v>0</v>
      </c>
      <c r="AU5" s="206">
        <f t="shared" ref="AU5:AU14" si="17">MOD($AC5*AU$4,$C$4)</f>
        <v>0</v>
      </c>
      <c r="AV5" s="212">
        <f t="shared" ref="AV5:AV14" si="18">QUOTIENT($AC5*AW$4,$C$4)</f>
        <v>0</v>
      </c>
      <c r="AW5" s="206">
        <f t="shared" ref="AW5:AW14" si="19">MOD($AC5*AW$4,$C$4)</f>
        <v>0</v>
      </c>
    </row>
    <row r="6" spans="2:49" ht="18.75" customHeight="1" x14ac:dyDescent="0.25">
      <c r="C6" s="372">
        <v>1</v>
      </c>
      <c r="D6" s="372">
        <v>3</v>
      </c>
      <c r="E6" s="372">
        <v>2</v>
      </c>
      <c r="F6" s="372">
        <v>0</v>
      </c>
      <c r="H6" s="375" t="s">
        <v>27</v>
      </c>
      <c r="I6" s="372">
        <v>3</v>
      </c>
      <c r="K6" s="390" t="s">
        <v>67</v>
      </c>
      <c r="L6" s="388">
        <f>QUOTIENT(C6,I6)</f>
        <v>0</v>
      </c>
      <c r="M6" s="388"/>
      <c r="N6" s="388">
        <f>QUOTIENT(C9*C4^1+D9*C4^0,I6)</f>
        <v>4</v>
      </c>
      <c r="O6" s="388"/>
      <c r="P6" s="388">
        <f>QUOTIENT(D11*C4^1+E11*C4^0,I6)</f>
        <v>0</v>
      </c>
      <c r="Q6" s="388"/>
      <c r="R6" s="388">
        <f>QUOTIENT(E13*C4^1+F13*C4^0,I6)</f>
        <v>6</v>
      </c>
      <c r="S6" s="388"/>
      <c r="T6" s="388" t="s">
        <v>45</v>
      </c>
      <c r="U6" s="388">
        <f>QUOTIENT(F15*C4^1+G15*C4^0,I6)</f>
        <v>0</v>
      </c>
      <c r="V6" s="388"/>
      <c r="W6" s="388">
        <f>QUOTIENT(G17*C4^1+H17*C4^0,I6)</f>
        <v>0</v>
      </c>
      <c r="X6" s="388"/>
      <c r="AC6" s="210">
        <v>1</v>
      </c>
      <c r="AD6" s="214">
        <f t="shared" si="0"/>
        <v>0</v>
      </c>
      <c r="AE6" s="204">
        <f t="shared" si="1"/>
        <v>0</v>
      </c>
      <c r="AF6" s="211">
        <f t="shared" si="2"/>
        <v>0</v>
      </c>
      <c r="AG6" s="204">
        <f t="shared" si="3"/>
        <v>1</v>
      </c>
      <c r="AH6" s="211">
        <f t="shared" si="4"/>
        <v>0</v>
      </c>
      <c r="AI6" s="204">
        <f t="shared" si="5"/>
        <v>2</v>
      </c>
      <c r="AJ6" s="211">
        <f t="shared" si="6"/>
        <v>0</v>
      </c>
      <c r="AK6" s="204">
        <f t="shared" si="7"/>
        <v>3</v>
      </c>
      <c r="AL6" s="211">
        <f t="shared" si="8"/>
        <v>0</v>
      </c>
      <c r="AM6" s="204">
        <f t="shared" si="9"/>
        <v>4</v>
      </c>
      <c r="AN6" s="211">
        <f t="shared" si="10"/>
        <v>0</v>
      </c>
      <c r="AO6" s="204">
        <f t="shared" si="11"/>
        <v>5</v>
      </c>
      <c r="AP6" s="211">
        <f t="shared" si="12"/>
        <v>0</v>
      </c>
      <c r="AQ6" s="204">
        <f t="shared" si="13"/>
        <v>6</v>
      </c>
      <c r="AR6" s="211">
        <f t="shared" si="14"/>
        <v>0</v>
      </c>
      <c r="AS6" s="204">
        <f t="shared" si="15"/>
        <v>7</v>
      </c>
      <c r="AT6" s="211">
        <f t="shared" si="16"/>
        <v>0</v>
      </c>
      <c r="AU6" s="204">
        <f t="shared" si="17"/>
        <v>8</v>
      </c>
      <c r="AV6" s="211">
        <f t="shared" si="18"/>
        <v>1</v>
      </c>
      <c r="AW6" s="204">
        <f t="shared" si="19"/>
        <v>0</v>
      </c>
    </row>
    <row r="7" spans="2:49" ht="18.75" customHeight="1" x14ac:dyDescent="0.25">
      <c r="C7" s="372"/>
      <c r="D7" s="372"/>
      <c r="E7" s="372"/>
      <c r="F7" s="372"/>
      <c r="G7" s="108">
        <f>C4</f>
        <v>9</v>
      </c>
      <c r="H7" s="375"/>
      <c r="I7" s="372"/>
      <c r="J7" s="108">
        <f>C4</f>
        <v>9</v>
      </c>
      <c r="K7" s="391"/>
      <c r="L7" s="388"/>
      <c r="M7" s="388"/>
      <c r="N7" s="388"/>
      <c r="O7" s="388"/>
      <c r="P7" s="388"/>
      <c r="Q7" s="388"/>
      <c r="R7" s="388"/>
      <c r="S7" s="388"/>
      <c r="T7" s="388"/>
      <c r="U7" s="388"/>
      <c r="V7" s="388"/>
      <c r="W7" s="388"/>
      <c r="X7" s="388"/>
      <c r="Y7" s="108">
        <f>C4</f>
        <v>9</v>
      </c>
      <c r="Z7" s="108"/>
      <c r="AC7" s="210">
        <v>2</v>
      </c>
      <c r="AD7" s="214">
        <f t="shared" si="0"/>
        <v>0</v>
      </c>
      <c r="AE7" s="204">
        <f t="shared" si="1"/>
        <v>0</v>
      </c>
      <c r="AF7" s="211">
        <f t="shared" si="2"/>
        <v>0</v>
      </c>
      <c r="AG7" s="204">
        <f t="shared" si="3"/>
        <v>2</v>
      </c>
      <c r="AH7" s="211">
        <f t="shared" si="4"/>
        <v>0</v>
      </c>
      <c r="AI7" s="204">
        <f t="shared" si="5"/>
        <v>4</v>
      </c>
      <c r="AJ7" s="211">
        <f t="shared" si="6"/>
        <v>0</v>
      </c>
      <c r="AK7" s="204">
        <f t="shared" si="7"/>
        <v>6</v>
      </c>
      <c r="AL7" s="211">
        <f t="shared" si="8"/>
        <v>0</v>
      </c>
      <c r="AM7" s="204">
        <f t="shared" si="9"/>
        <v>8</v>
      </c>
      <c r="AN7" s="211">
        <f t="shared" si="10"/>
        <v>1</v>
      </c>
      <c r="AO7" s="204">
        <f t="shared" si="11"/>
        <v>1</v>
      </c>
      <c r="AP7" s="211">
        <f t="shared" si="12"/>
        <v>1</v>
      </c>
      <c r="AQ7" s="204">
        <f t="shared" si="13"/>
        <v>3</v>
      </c>
      <c r="AR7" s="211">
        <f t="shared" si="14"/>
        <v>1</v>
      </c>
      <c r="AS7" s="204">
        <f t="shared" si="15"/>
        <v>5</v>
      </c>
      <c r="AT7" s="211">
        <f t="shared" si="16"/>
        <v>1</v>
      </c>
      <c r="AU7" s="204">
        <f t="shared" si="17"/>
        <v>7</v>
      </c>
      <c r="AV7" s="211">
        <f t="shared" si="18"/>
        <v>2</v>
      </c>
      <c r="AW7" s="204">
        <f t="shared" si="19"/>
        <v>0</v>
      </c>
    </row>
    <row r="8" spans="2:49" ht="18.75" customHeight="1" x14ac:dyDescent="0.25">
      <c r="B8" s="101"/>
      <c r="C8" s="258">
        <f>QUOTIENT($L6*I$6,$C$4)</f>
        <v>0</v>
      </c>
      <c r="D8" s="182"/>
      <c r="E8" s="182"/>
      <c r="F8" s="182"/>
      <c r="G8" s="182"/>
      <c r="H8" s="182"/>
      <c r="I8" s="111"/>
      <c r="J8" s="111"/>
      <c r="K8" s="111"/>
      <c r="L8" s="111"/>
      <c r="M8" s="111"/>
      <c r="N8" s="109"/>
      <c r="O8" s="109"/>
      <c r="P8" s="109"/>
      <c r="Q8" s="109"/>
      <c r="R8" s="109"/>
      <c r="S8" s="109"/>
      <c r="T8" s="109"/>
      <c r="U8" s="109"/>
      <c r="V8" s="109"/>
      <c r="W8" s="109"/>
      <c r="X8" s="109"/>
      <c r="Y8" s="109"/>
      <c r="Z8" s="109"/>
      <c r="AA8" s="109"/>
      <c r="AC8" s="210">
        <v>3</v>
      </c>
      <c r="AD8" s="214">
        <f t="shared" si="0"/>
        <v>0</v>
      </c>
      <c r="AE8" s="204">
        <f t="shared" si="1"/>
        <v>0</v>
      </c>
      <c r="AF8" s="211">
        <f t="shared" si="2"/>
        <v>0</v>
      </c>
      <c r="AG8" s="204">
        <f t="shared" si="3"/>
        <v>3</v>
      </c>
      <c r="AH8" s="211">
        <f t="shared" si="4"/>
        <v>0</v>
      </c>
      <c r="AI8" s="204">
        <f t="shared" si="5"/>
        <v>6</v>
      </c>
      <c r="AJ8" s="211">
        <f t="shared" si="6"/>
        <v>1</v>
      </c>
      <c r="AK8" s="204">
        <f t="shared" si="7"/>
        <v>0</v>
      </c>
      <c r="AL8" s="211">
        <f t="shared" si="8"/>
        <v>1</v>
      </c>
      <c r="AM8" s="204">
        <f t="shared" si="9"/>
        <v>3</v>
      </c>
      <c r="AN8" s="211">
        <f t="shared" si="10"/>
        <v>1</v>
      </c>
      <c r="AO8" s="204">
        <f t="shared" si="11"/>
        <v>6</v>
      </c>
      <c r="AP8" s="211">
        <f t="shared" si="12"/>
        <v>2</v>
      </c>
      <c r="AQ8" s="204">
        <f t="shared" si="13"/>
        <v>0</v>
      </c>
      <c r="AR8" s="211">
        <f t="shared" si="14"/>
        <v>2</v>
      </c>
      <c r="AS8" s="204">
        <f t="shared" si="15"/>
        <v>3</v>
      </c>
      <c r="AT8" s="211">
        <f t="shared" si="16"/>
        <v>2</v>
      </c>
      <c r="AU8" s="204">
        <f t="shared" si="17"/>
        <v>6</v>
      </c>
      <c r="AV8" s="211">
        <f t="shared" si="18"/>
        <v>3</v>
      </c>
      <c r="AW8" s="204">
        <f t="shared" si="19"/>
        <v>0</v>
      </c>
    </row>
    <row r="9" spans="2:49" ht="18.75" customHeight="1" x14ac:dyDescent="0.25">
      <c r="B9" s="100"/>
      <c r="C9" s="182">
        <f>C6-C8</f>
        <v>1</v>
      </c>
      <c r="D9" s="182">
        <f>D6</f>
        <v>3</v>
      </c>
      <c r="E9" s="182"/>
      <c r="F9" s="182"/>
      <c r="G9" s="113"/>
      <c r="H9" s="182"/>
      <c r="I9" s="111"/>
      <c r="J9" s="112"/>
      <c r="K9" s="112"/>
      <c r="L9" s="112"/>
      <c r="M9" s="112"/>
      <c r="N9" s="101"/>
      <c r="O9" s="101"/>
      <c r="P9" s="101"/>
      <c r="Q9" s="101"/>
      <c r="R9" s="101"/>
      <c r="S9" s="101"/>
      <c r="T9" s="101"/>
      <c r="U9" s="101"/>
      <c r="V9" s="101"/>
      <c r="W9" s="101"/>
      <c r="X9" s="101"/>
      <c r="Y9" s="101"/>
      <c r="Z9" s="101"/>
      <c r="AA9" s="101"/>
      <c r="AC9" s="210">
        <v>4</v>
      </c>
      <c r="AD9" s="214">
        <f t="shared" si="0"/>
        <v>0</v>
      </c>
      <c r="AE9" s="204">
        <f t="shared" si="1"/>
        <v>0</v>
      </c>
      <c r="AF9" s="211">
        <f t="shared" si="2"/>
        <v>0</v>
      </c>
      <c r="AG9" s="204">
        <f t="shared" si="3"/>
        <v>4</v>
      </c>
      <c r="AH9" s="211">
        <f t="shared" si="4"/>
        <v>0</v>
      </c>
      <c r="AI9" s="204">
        <f t="shared" si="5"/>
        <v>8</v>
      </c>
      <c r="AJ9" s="211">
        <f t="shared" si="6"/>
        <v>1</v>
      </c>
      <c r="AK9" s="204">
        <f t="shared" si="7"/>
        <v>3</v>
      </c>
      <c r="AL9" s="211">
        <f t="shared" si="8"/>
        <v>1</v>
      </c>
      <c r="AM9" s="204">
        <f t="shared" si="9"/>
        <v>7</v>
      </c>
      <c r="AN9" s="211">
        <f t="shared" si="10"/>
        <v>2</v>
      </c>
      <c r="AO9" s="204">
        <f t="shared" si="11"/>
        <v>2</v>
      </c>
      <c r="AP9" s="211">
        <f t="shared" si="12"/>
        <v>2</v>
      </c>
      <c r="AQ9" s="204">
        <f t="shared" si="13"/>
        <v>6</v>
      </c>
      <c r="AR9" s="211">
        <f t="shared" si="14"/>
        <v>3</v>
      </c>
      <c r="AS9" s="204">
        <f t="shared" si="15"/>
        <v>1</v>
      </c>
      <c r="AT9" s="211">
        <f t="shared" si="16"/>
        <v>3</v>
      </c>
      <c r="AU9" s="204">
        <f t="shared" si="17"/>
        <v>5</v>
      </c>
      <c r="AV9" s="211">
        <f t="shared" si="18"/>
        <v>4</v>
      </c>
      <c r="AW9" s="204">
        <f t="shared" si="19"/>
        <v>0</v>
      </c>
    </row>
    <row r="10" spans="2:49" ht="18.75" customHeight="1" x14ac:dyDescent="0.25">
      <c r="B10" s="101"/>
      <c r="C10" s="258">
        <f>QUOTIENT($N6*I$6,$C$4)</f>
        <v>1</v>
      </c>
      <c r="D10" s="258">
        <f>MOD($N6*I$6,$C$4)</f>
        <v>3</v>
      </c>
      <c r="E10" s="182"/>
      <c r="F10" s="182"/>
      <c r="G10" s="181"/>
      <c r="H10" s="182"/>
      <c r="I10" s="111"/>
      <c r="J10" s="112"/>
      <c r="K10" s="111"/>
      <c r="L10" s="112"/>
      <c r="M10" s="112"/>
      <c r="N10" s="101"/>
      <c r="O10" s="101"/>
      <c r="P10" s="101"/>
      <c r="Q10" s="101"/>
      <c r="R10" s="101"/>
      <c r="S10" s="101"/>
      <c r="T10" s="101"/>
      <c r="U10" s="101"/>
      <c r="V10" s="101"/>
      <c r="W10" s="101"/>
      <c r="X10" s="101"/>
      <c r="Y10" s="101"/>
      <c r="Z10" s="101"/>
      <c r="AA10" s="101"/>
      <c r="AC10" s="210">
        <v>5</v>
      </c>
      <c r="AD10" s="214">
        <f t="shared" si="0"/>
        <v>0</v>
      </c>
      <c r="AE10" s="204">
        <f t="shared" si="1"/>
        <v>0</v>
      </c>
      <c r="AF10" s="211">
        <f t="shared" si="2"/>
        <v>0</v>
      </c>
      <c r="AG10" s="204">
        <f t="shared" si="3"/>
        <v>5</v>
      </c>
      <c r="AH10" s="211">
        <f t="shared" si="4"/>
        <v>1</v>
      </c>
      <c r="AI10" s="204">
        <f t="shared" si="5"/>
        <v>1</v>
      </c>
      <c r="AJ10" s="211">
        <f t="shared" si="6"/>
        <v>1</v>
      </c>
      <c r="AK10" s="204">
        <f t="shared" si="7"/>
        <v>6</v>
      </c>
      <c r="AL10" s="211">
        <f t="shared" si="8"/>
        <v>2</v>
      </c>
      <c r="AM10" s="204">
        <f t="shared" si="9"/>
        <v>2</v>
      </c>
      <c r="AN10" s="211">
        <f t="shared" si="10"/>
        <v>2</v>
      </c>
      <c r="AO10" s="204">
        <f t="shared" si="11"/>
        <v>7</v>
      </c>
      <c r="AP10" s="211">
        <f t="shared" si="12"/>
        <v>3</v>
      </c>
      <c r="AQ10" s="204">
        <f t="shared" si="13"/>
        <v>3</v>
      </c>
      <c r="AR10" s="211">
        <f t="shared" si="14"/>
        <v>3</v>
      </c>
      <c r="AS10" s="204">
        <f t="shared" si="15"/>
        <v>8</v>
      </c>
      <c r="AT10" s="211">
        <f t="shared" si="16"/>
        <v>4</v>
      </c>
      <c r="AU10" s="204">
        <f t="shared" si="17"/>
        <v>4</v>
      </c>
      <c r="AV10" s="211">
        <f t="shared" si="18"/>
        <v>5</v>
      </c>
      <c r="AW10" s="204">
        <f t="shared" si="19"/>
        <v>0</v>
      </c>
    </row>
    <row r="11" spans="2:49" ht="18.75" customHeight="1" x14ac:dyDescent="0.25">
      <c r="B11" s="100"/>
      <c r="C11" s="182"/>
      <c r="D11" s="182">
        <f>(C9*$C$4^1+D9*$C$4^0)-(C10*$C$4^1+D10*$C$4^0)</f>
        <v>0</v>
      </c>
      <c r="E11" s="182">
        <f>E6</f>
        <v>2</v>
      </c>
      <c r="F11" s="182"/>
      <c r="G11" s="113"/>
      <c r="H11" s="182"/>
      <c r="I11" s="111"/>
      <c r="J11" s="113"/>
      <c r="K11" s="111"/>
      <c r="L11" s="112"/>
      <c r="M11" s="112"/>
      <c r="N11" s="101"/>
      <c r="O11" s="101"/>
      <c r="P11" s="101"/>
      <c r="Q11" s="101"/>
      <c r="R11" s="101"/>
      <c r="S11" s="101"/>
      <c r="T11" s="101"/>
      <c r="U11" s="101"/>
      <c r="V11" s="101"/>
      <c r="W11" s="101"/>
      <c r="X11" s="101"/>
      <c r="Y11" s="101"/>
      <c r="Z11" s="101"/>
      <c r="AA11" s="101"/>
      <c r="AC11" s="210">
        <v>6</v>
      </c>
      <c r="AD11" s="214">
        <f t="shared" si="0"/>
        <v>0</v>
      </c>
      <c r="AE11" s="204">
        <f t="shared" si="1"/>
        <v>0</v>
      </c>
      <c r="AF11" s="211">
        <f t="shared" si="2"/>
        <v>0</v>
      </c>
      <c r="AG11" s="204">
        <f t="shared" si="3"/>
        <v>6</v>
      </c>
      <c r="AH11" s="211">
        <f t="shared" si="4"/>
        <v>1</v>
      </c>
      <c r="AI11" s="204">
        <f t="shared" si="5"/>
        <v>3</v>
      </c>
      <c r="AJ11" s="211">
        <f t="shared" si="6"/>
        <v>2</v>
      </c>
      <c r="AK11" s="204">
        <f t="shared" si="7"/>
        <v>0</v>
      </c>
      <c r="AL11" s="211">
        <f t="shared" si="8"/>
        <v>2</v>
      </c>
      <c r="AM11" s="204">
        <f t="shared" si="9"/>
        <v>6</v>
      </c>
      <c r="AN11" s="211">
        <f t="shared" si="10"/>
        <v>3</v>
      </c>
      <c r="AO11" s="204">
        <f t="shared" si="11"/>
        <v>3</v>
      </c>
      <c r="AP11" s="211">
        <f t="shared" si="12"/>
        <v>4</v>
      </c>
      <c r="AQ11" s="204">
        <f t="shared" si="13"/>
        <v>0</v>
      </c>
      <c r="AR11" s="211">
        <f t="shared" si="14"/>
        <v>4</v>
      </c>
      <c r="AS11" s="204">
        <f t="shared" si="15"/>
        <v>6</v>
      </c>
      <c r="AT11" s="211">
        <f t="shared" si="16"/>
        <v>5</v>
      </c>
      <c r="AU11" s="204">
        <f t="shared" si="17"/>
        <v>3</v>
      </c>
      <c r="AV11" s="211">
        <f t="shared" si="18"/>
        <v>6</v>
      </c>
      <c r="AW11" s="204">
        <f t="shared" si="19"/>
        <v>0</v>
      </c>
    </row>
    <row r="12" spans="2:49" ht="18.75" customHeight="1" x14ac:dyDescent="0.25">
      <c r="B12" s="110"/>
      <c r="C12" s="182"/>
      <c r="D12" s="258">
        <f>QUOTIENT($P6*I$6,$C$4)</f>
        <v>0</v>
      </c>
      <c r="E12" s="258">
        <f>MOD($P6*I$6,$C$4)</f>
        <v>0</v>
      </c>
      <c r="F12" s="182"/>
      <c r="G12" s="181"/>
      <c r="H12" s="182"/>
      <c r="I12" s="111"/>
      <c r="J12" s="112"/>
      <c r="K12" s="111"/>
      <c r="L12" s="112"/>
      <c r="M12" s="112"/>
      <c r="N12" s="107"/>
      <c r="O12" s="107"/>
      <c r="P12" s="107"/>
      <c r="Q12" s="107"/>
      <c r="R12" s="107"/>
      <c r="S12" s="107"/>
      <c r="T12" s="107"/>
      <c r="U12" s="107"/>
      <c r="V12" s="107"/>
      <c r="W12" s="107"/>
      <c r="X12" s="107"/>
      <c r="Y12" s="107"/>
      <c r="Z12" s="107"/>
      <c r="AA12" s="107"/>
      <c r="AC12" s="210">
        <v>7</v>
      </c>
      <c r="AD12" s="214">
        <f t="shared" si="0"/>
        <v>0</v>
      </c>
      <c r="AE12" s="204">
        <f t="shared" si="1"/>
        <v>0</v>
      </c>
      <c r="AF12" s="211">
        <f t="shared" si="2"/>
        <v>0</v>
      </c>
      <c r="AG12" s="204">
        <f t="shared" si="3"/>
        <v>7</v>
      </c>
      <c r="AH12" s="211">
        <f t="shared" si="4"/>
        <v>1</v>
      </c>
      <c r="AI12" s="204">
        <f t="shared" si="5"/>
        <v>5</v>
      </c>
      <c r="AJ12" s="211">
        <f t="shared" si="6"/>
        <v>2</v>
      </c>
      <c r="AK12" s="204">
        <f t="shared" si="7"/>
        <v>3</v>
      </c>
      <c r="AL12" s="211">
        <f t="shared" si="8"/>
        <v>3</v>
      </c>
      <c r="AM12" s="204">
        <f t="shared" si="9"/>
        <v>1</v>
      </c>
      <c r="AN12" s="211">
        <f t="shared" si="10"/>
        <v>3</v>
      </c>
      <c r="AO12" s="204">
        <f t="shared" si="11"/>
        <v>8</v>
      </c>
      <c r="AP12" s="211">
        <f t="shared" si="12"/>
        <v>4</v>
      </c>
      <c r="AQ12" s="204">
        <f t="shared" si="13"/>
        <v>6</v>
      </c>
      <c r="AR12" s="211">
        <f t="shared" si="14"/>
        <v>5</v>
      </c>
      <c r="AS12" s="204">
        <f t="shared" si="15"/>
        <v>4</v>
      </c>
      <c r="AT12" s="211">
        <f t="shared" si="16"/>
        <v>6</v>
      </c>
      <c r="AU12" s="204">
        <f t="shared" si="17"/>
        <v>2</v>
      </c>
      <c r="AV12" s="211">
        <f t="shared" si="18"/>
        <v>7</v>
      </c>
      <c r="AW12" s="204">
        <f t="shared" si="19"/>
        <v>0</v>
      </c>
    </row>
    <row r="13" spans="2:49" ht="18.75" customHeight="1" x14ac:dyDescent="0.25">
      <c r="B13" s="100"/>
      <c r="C13" s="182"/>
      <c r="D13" s="182"/>
      <c r="E13" s="182">
        <f>(D11*$C$4^1+E11*$C$4^0)-(D12*$C$4^1+E12*$C$4^0)</f>
        <v>2</v>
      </c>
      <c r="F13" s="182">
        <f>F6</f>
        <v>0</v>
      </c>
      <c r="G13" s="113"/>
      <c r="H13" s="182"/>
      <c r="I13" s="111"/>
      <c r="J13" s="112"/>
      <c r="K13" s="111"/>
      <c r="L13" s="114"/>
      <c r="M13" s="114"/>
      <c r="N13" s="108"/>
      <c r="O13" s="108"/>
      <c r="P13" s="108"/>
      <c r="Q13" s="108"/>
      <c r="R13" s="108"/>
      <c r="S13" s="108"/>
      <c r="T13" s="108"/>
      <c r="U13" s="108"/>
      <c r="V13" s="108"/>
      <c r="W13" s="108"/>
      <c r="X13" s="108"/>
      <c r="Y13" s="108"/>
      <c r="Z13" s="108"/>
      <c r="AA13" s="101"/>
      <c r="AC13" s="210">
        <v>8</v>
      </c>
      <c r="AD13" s="214">
        <f t="shared" si="0"/>
        <v>0</v>
      </c>
      <c r="AE13" s="204">
        <f t="shared" si="1"/>
        <v>0</v>
      </c>
      <c r="AF13" s="211">
        <f t="shared" si="2"/>
        <v>0</v>
      </c>
      <c r="AG13" s="204">
        <f t="shared" si="3"/>
        <v>8</v>
      </c>
      <c r="AH13" s="211">
        <f t="shared" si="4"/>
        <v>1</v>
      </c>
      <c r="AI13" s="204">
        <f t="shared" si="5"/>
        <v>7</v>
      </c>
      <c r="AJ13" s="211">
        <f t="shared" si="6"/>
        <v>2</v>
      </c>
      <c r="AK13" s="204">
        <f t="shared" si="7"/>
        <v>6</v>
      </c>
      <c r="AL13" s="211">
        <f t="shared" si="8"/>
        <v>3</v>
      </c>
      <c r="AM13" s="204">
        <f t="shared" si="9"/>
        <v>5</v>
      </c>
      <c r="AN13" s="211">
        <f t="shared" si="10"/>
        <v>4</v>
      </c>
      <c r="AO13" s="204">
        <f t="shared" si="11"/>
        <v>4</v>
      </c>
      <c r="AP13" s="211">
        <f t="shared" si="12"/>
        <v>5</v>
      </c>
      <c r="AQ13" s="204">
        <f t="shared" si="13"/>
        <v>3</v>
      </c>
      <c r="AR13" s="211">
        <f t="shared" si="14"/>
        <v>6</v>
      </c>
      <c r="AS13" s="204">
        <f t="shared" si="15"/>
        <v>2</v>
      </c>
      <c r="AT13" s="211">
        <f t="shared" si="16"/>
        <v>7</v>
      </c>
      <c r="AU13" s="204">
        <f t="shared" si="17"/>
        <v>1</v>
      </c>
      <c r="AV13" s="211">
        <f t="shared" si="18"/>
        <v>8</v>
      </c>
      <c r="AW13" s="204">
        <f t="shared" si="19"/>
        <v>0</v>
      </c>
    </row>
    <row r="14" spans="2:49" ht="18.75" customHeight="1" x14ac:dyDescent="0.25">
      <c r="B14" s="110"/>
      <c r="C14" s="182"/>
      <c r="D14" s="182"/>
      <c r="E14" s="258">
        <f>QUOTIENT($R6*I$6,$C$4)</f>
        <v>2</v>
      </c>
      <c r="F14" s="258">
        <f>MOD($R6*I$6,$C$4)</f>
        <v>0</v>
      </c>
      <c r="G14" s="181"/>
      <c r="H14" s="182"/>
      <c r="I14" s="111"/>
      <c r="J14" s="112"/>
      <c r="K14" s="111"/>
      <c r="L14" s="112"/>
      <c r="M14" s="112"/>
      <c r="N14" s="107"/>
      <c r="O14" s="107"/>
      <c r="P14" s="107"/>
      <c r="Q14" s="107"/>
      <c r="R14" s="107"/>
      <c r="S14" s="107"/>
      <c r="T14" s="107"/>
      <c r="U14" s="107"/>
      <c r="V14" s="107"/>
      <c r="W14" s="107"/>
      <c r="X14" s="107"/>
      <c r="Y14" s="107"/>
      <c r="Z14" s="107"/>
      <c r="AA14" s="107"/>
      <c r="AC14" s="210">
        <v>9</v>
      </c>
      <c r="AD14" s="214">
        <f t="shared" si="0"/>
        <v>0</v>
      </c>
      <c r="AE14" s="204">
        <f t="shared" si="1"/>
        <v>0</v>
      </c>
      <c r="AF14" s="211">
        <f t="shared" si="2"/>
        <v>1</v>
      </c>
      <c r="AG14" s="204">
        <f t="shared" si="3"/>
        <v>0</v>
      </c>
      <c r="AH14" s="211">
        <f t="shared" si="4"/>
        <v>2</v>
      </c>
      <c r="AI14" s="204">
        <f t="shared" si="5"/>
        <v>0</v>
      </c>
      <c r="AJ14" s="211">
        <f t="shared" si="6"/>
        <v>3</v>
      </c>
      <c r="AK14" s="204">
        <f t="shared" si="7"/>
        <v>0</v>
      </c>
      <c r="AL14" s="211">
        <f t="shared" si="8"/>
        <v>4</v>
      </c>
      <c r="AM14" s="204">
        <f t="shared" si="9"/>
        <v>0</v>
      </c>
      <c r="AN14" s="211">
        <f t="shared" si="10"/>
        <v>5</v>
      </c>
      <c r="AO14" s="204">
        <f t="shared" si="11"/>
        <v>0</v>
      </c>
      <c r="AP14" s="211">
        <f t="shared" si="12"/>
        <v>6</v>
      </c>
      <c r="AQ14" s="204">
        <f t="shared" si="13"/>
        <v>0</v>
      </c>
      <c r="AR14" s="211">
        <f t="shared" si="14"/>
        <v>7</v>
      </c>
      <c r="AS14" s="204">
        <f t="shared" si="15"/>
        <v>0</v>
      </c>
      <c r="AT14" s="211">
        <f t="shared" si="16"/>
        <v>8</v>
      </c>
      <c r="AU14" s="204">
        <f t="shared" si="17"/>
        <v>0</v>
      </c>
      <c r="AV14" s="211">
        <f t="shared" si="18"/>
        <v>9</v>
      </c>
      <c r="AW14" s="204">
        <f t="shared" si="19"/>
        <v>0</v>
      </c>
    </row>
    <row r="15" spans="2:49" x14ac:dyDescent="0.25">
      <c r="B15" s="101"/>
      <c r="C15" s="182"/>
      <c r="D15" s="182"/>
      <c r="E15" s="182"/>
      <c r="F15" s="182">
        <f>(E13*$C$4^1+F13*$C$4^0)-(E14*$C$4^1+F14*$C$4^0)</f>
        <v>0</v>
      </c>
      <c r="G15" s="181">
        <v>0</v>
      </c>
      <c r="H15" s="182"/>
      <c r="I15" s="111"/>
      <c r="J15" s="112"/>
      <c r="K15" s="111"/>
      <c r="L15" s="114"/>
      <c r="M15" s="114"/>
      <c r="N15" s="108"/>
      <c r="O15" s="108"/>
      <c r="P15" s="108"/>
      <c r="Q15" s="108"/>
      <c r="R15" s="108"/>
      <c r="S15" s="108"/>
      <c r="T15" s="108"/>
      <c r="U15" s="108"/>
      <c r="V15" s="108"/>
      <c r="W15" s="108"/>
      <c r="X15" s="108"/>
      <c r="Y15" s="108"/>
      <c r="Z15" s="108"/>
      <c r="AA15" s="101"/>
    </row>
    <row r="16" spans="2:49" x14ac:dyDescent="0.25">
      <c r="B16" s="101"/>
      <c r="C16" s="182"/>
      <c r="D16" s="182"/>
      <c r="E16" s="182"/>
      <c r="F16" s="258">
        <f>QUOTIENT($U6*I$6,$C$4)</f>
        <v>0</v>
      </c>
      <c r="G16" s="259">
        <f>MOD($U6*I$6,$C$4)</f>
        <v>0</v>
      </c>
      <c r="H16" s="181"/>
      <c r="I16" s="112"/>
      <c r="J16" s="112"/>
      <c r="K16" s="112"/>
      <c r="L16" s="112"/>
      <c r="M16" s="112"/>
      <c r="N16" s="101"/>
      <c r="O16" s="101"/>
      <c r="P16" s="101"/>
      <c r="Q16" s="101"/>
      <c r="R16" s="101"/>
      <c r="S16" s="101"/>
      <c r="T16" s="101"/>
      <c r="U16" s="101"/>
      <c r="V16" s="101"/>
      <c r="W16" s="101"/>
      <c r="X16" s="101"/>
      <c r="Y16" s="101"/>
      <c r="Z16" s="101"/>
      <c r="AA16" s="101"/>
    </row>
    <row r="17" spans="2:50" x14ac:dyDescent="0.25">
      <c r="B17" s="101"/>
      <c r="C17" s="182"/>
      <c r="D17" s="182"/>
      <c r="E17" s="182"/>
      <c r="F17" s="182"/>
      <c r="G17" s="181">
        <f>(F15*$C$4^1+G15*$C$4^0)-(F16*$C$4^1+G16*$C$4^0)</f>
        <v>0</v>
      </c>
      <c r="H17" s="181">
        <v>0</v>
      </c>
      <c r="I17" s="112"/>
      <c r="J17" s="112"/>
      <c r="K17" s="112"/>
      <c r="L17" s="112"/>
      <c r="M17" s="112"/>
      <c r="N17" s="101"/>
      <c r="O17" s="101"/>
      <c r="P17" s="101"/>
      <c r="Q17" s="101"/>
      <c r="R17" s="101"/>
      <c r="S17" s="101"/>
      <c r="T17" s="101"/>
      <c r="U17" s="101"/>
      <c r="V17" s="101"/>
      <c r="W17" s="101"/>
      <c r="X17" s="101"/>
      <c r="Y17" s="101"/>
      <c r="Z17" s="101"/>
      <c r="AA17" s="101"/>
    </row>
    <row r="18" spans="2:50" x14ac:dyDescent="0.25">
      <c r="B18" s="101"/>
      <c r="C18" s="182"/>
      <c r="D18" s="182"/>
      <c r="E18" s="182"/>
      <c r="F18" s="182"/>
      <c r="G18" s="259">
        <f>QUOTIENT($W6*I$6,$C$4)</f>
        <v>0</v>
      </c>
      <c r="H18" s="259">
        <f>MOD($W6*I$6,$C$4)</f>
        <v>0</v>
      </c>
      <c r="I18" s="112"/>
      <c r="J18" s="112"/>
      <c r="K18" s="112"/>
      <c r="L18" s="112"/>
      <c r="M18" s="112"/>
      <c r="N18" s="101"/>
      <c r="O18" s="101"/>
      <c r="P18" s="101"/>
      <c r="Q18" s="101"/>
      <c r="R18" s="101"/>
      <c r="S18" s="101"/>
      <c r="T18" s="101"/>
      <c r="U18" s="101"/>
      <c r="V18" s="101"/>
      <c r="W18" s="101"/>
      <c r="X18" s="101"/>
      <c r="Y18" s="101"/>
      <c r="Z18" s="101"/>
      <c r="AA18" s="101"/>
    </row>
    <row r="19" spans="2:50" x14ac:dyDescent="0.25">
      <c r="C19" s="181"/>
      <c r="D19" s="181"/>
      <c r="E19" s="181"/>
      <c r="F19" s="181"/>
      <c r="G19" s="181"/>
      <c r="H19" s="181">
        <f>(G17*$C$4^1+H17*$C$4^0)-(G18*$C$4^1+H18*$C$4^0)</f>
        <v>0</v>
      </c>
      <c r="I19" s="93"/>
      <c r="J19" s="93"/>
      <c r="K19" s="93"/>
      <c r="L19" s="93"/>
      <c r="M19" s="93"/>
    </row>
    <row r="20" spans="2:50" ht="51.75" customHeight="1" x14ac:dyDescent="0.25">
      <c r="C20" s="93"/>
      <c r="D20" s="93"/>
      <c r="E20" s="93"/>
      <c r="F20" s="93"/>
      <c r="G20" s="93"/>
      <c r="H20" s="93"/>
      <c r="I20" s="93"/>
      <c r="J20" s="93"/>
      <c r="K20" s="93"/>
      <c r="L20" s="93"/>
      <c r="M20" s="93"/>
      <c r="AP20" s="101"/>
    </row>
    <row r="22" spans="2:50" x14ac:dyDescent="0.25">
      <c r="C22" s="11" t="s">
        <v>69</v>
      </c>
      <c r="D22" s="11"/>
      <c r="E22" s="11"/>
      <c r="F22" s="11"/>
      <c r="G22" s="11"/>
      <c r="H22" s="11"/>
      <c r="I22" s="11"/>
      <c r="J22" s="11"/>
      <c r="K22" s="11"/>
      <c r="L22" s="11"/>
      <c r="M22" s="11"/>
      <c r="N22" s="11"/>
      <c r="O22" s="6"/>
      <c r="P22" s="6"/>
      <c r="Q22" s="6"/>
      <c r="R22" s="6"/>
      <c r="S22" s="6"/>
      <c r="T22" s="6"/>
      <c r="U22" s="189"/>
      <c r="V22" s="101"/>
      <c r="W22" s="189"/>
      <c r="X22" s="101"/>
      <c r="Y22" s="189"/>
      <c r="Z22" s="101"/>
      <c r="AA22" s="189"/>
      <c r="AB22" s="101"/>
      <c r="AC22" s="189"/>
      <c r="AD22" s="101"/>
      <c r="AE22" s="189"/>
      <c r="AF22" s="101"/>
      <c r="AG22" s="189"/>
      <c r="AH22" s="101"/>
      <c r="AI22" s="189"/>
      <c r="AJ22" s="101"/>
      <c r="AK22" s="189"/>
      <c r="AL22" s="101"/>
      <c r="AM22" s="189"/>
      <c r="AN22" s="101"/>
      <c r="AO22" s="101"/>
      <c r="AP22" s="101"/>
      <c r="AQ22" s="101"/>
      <c r="AR22" s="101"/>
      <c r="AS22" s="101"/>
      <c r="AT22" s="101"/>
      <c r="AU22" s="101"/>
      <c r="AV22" s="101"/>
      <c r="AW22" s="101"/>
      <c r="AX22" s="101"/>
    </row>
    <row r="23" spans="2:50" x14ac:dyDescent="0.25">
      <c r="C23" s="11" t="s">
        <v>18</v>
      </c>
      <c r="D23" s="11"/>
      <c r="E23" s="11"/>
      <c r="F23" s="11"/>
      <c r="G23" s="11"/>
      <c r="H23" s="11"/>
      <c r="K23" s="11" t="s">
        <v>80</v>
      </c>
      <c r="L23" s="6"/>
      <c r="M23" s="11"/>
      <c r="N23" s="11"/>
      <c r="O23" s="11"/>
      <c r="P23" s="11"/>
      <c r="Q23" s="11"/>
      <c r="R23" s="11"/>
      <c r="Y23" s="251">
        <f ca="1">RANDBETWEEN(3,10)</f>
        <v>5</v>
      </c>
      <c r="Z23" s="11" t="s">
        <v>22</v>
      </c>
      <c r="AA23" s="11"/>
      <c r="AB23" s="11"/>
      <c r="AC23" s="91"/>
      <c r="AE23" s="189"/>
      <c r="AG23" s="189"/>
      <c r="AH23" s="101"/>
      <c r="AI23" s="189"/>
      <c r="AJ23" s="101"/>
      <c r="AK23" s="189"/>
      <c r="AL23" s="101"/>
      <c r="AM23" s="189"/>
      <c r="AN23" s="101"/>
      <c r="AO23" s="101"/>
      <c r="AP23" s="101"/>
      <c r="AQ23" s="101"/>
      <c r="AR23" s="101"/>
      <c r="AS23" s="101"/>
      <c r="AT23" s="101"/>
      <c r="AU23" s="101"/>
      <c r="AV23" s="101"/>
      <c r="AW23" s="101"/>
      <c r="AX23" s="101"/>
    </row>
    <row r="24" spans="2:50" x14ac:dyDescent="0.25">
      <c r="C24" s="11"/>
      <c r="D24" s="11"/>
      <c r="E24" s="11"/>
      <c r="F24" s="11"/>
      <c r="G24" s="11"/>
      <c r="H24" s="11"/>
      <c r="I24" s="11"/>
      <c r="J24" s="11"/>
      <c r="K24" s="11"/>
      <c r="L24" s="11"/>
      <c r="M24" s="11"/>
      <c r="N24" s="11"/>
      <c r="O24" s="6"/>
      <c r="P24" s="6"/>
      <c r="Q24" s="6"/>
      <c r="R24" s="6"/>
      <c r="S24" s="6"/>
      <c r="T24" s="6"/>
      <c r="U24" s="189"/>
      <c r="V24" s="101"/>
      <c r="W24" s="189"/>
      <c r="X24" s="101"/>
      <c r="Y24" s="189"/>
      <c r="Z24" s="101"/>
      <c r="AA24" s="189"/>
      <c r="AB24" s="101"/>
      <c r="AC24" s="189"/>
      <c r="AD24" s="101"/>
      <c r="AE24" s="189"/>
      <c r="AF24" s="101"/>
      <c r="AG24" s="189"/>
      <c r="AH24" s="101"/>
      <c r="AI24" s="189"/>
      <c r="AJ24" s="101"/>
      <c r="AK24" s="189"/>
      <c r="AL24" s="101"/>
      <c r="AM24" s="189"/>
      <c r="AN24" s="101"/>
      <c r="AO24" s="101"/>
      <c r="AP24" s="101"/>
      <c r="AQ24" s="101"/>
      <c r="AR24" s="101"/>
      <c r="AS24" s="101"/>
      <c r="AT24" s="101"/>
      <c r="AU24" s="101"/>
      <c r="AV24" s="101"/>
      <c r="AW24" s="101"/>
      <c r="AX24" s="101"/>
    </row>
    <row r="25" spans="2:50" x14ac:dyDescent="0.25">
      <c r="C25" s="345">
        <f t="shared" ref="C25:E25" ca="1" si="20">RANDBETWEEN(0,$Y$23-1)</f>
        <v>0</v>
      </c>
      <c r="D25" s="345">
        <f t="shared" ca="1" si="20"/>
        <v>1</v>
      </c>
      <c r="E25" s="345">
        <f t="shared" ca="1" si="20"/>
        <v>2</v>
      </c>
      <c r="F25" s="345">
        <f ca="1">RANDBETWEEN(0,$Y$23-1)</f>
        <v>0</v>
      </c>
      <c r="G25" s="165"/>
      <c r="H25" s="387" t="s">
        <v>27</v>
      </c>
      <c r="I25" s="345">
        <f ca="1">RANDBETWEEN(2,$Y$23-1)</f>
        <v>4</v>
      </c>
      <c r="J25" s="165"/>
      <c r="K25" s="387" t="s">
        <v>13</v>
      </c>
      <c r="L25" s="101"/>
      <c r="M25" s="101"/>
      <c r="N25" s="101"/>
      <c r="O25" s="101"/>
      <c r="P25" s="101"/>
      <c r="Q25" s="101"/>
      <c r="R25" s="101"/>
      <c r="S25" s="254"/>
      <c r="T25" s="6"/>
      <c r="U25" s="189"/>
      <c r="V25" s="101"/>
      <c r="W25" s="189"/>
      <c r="X25" s="101"/>
      <c r="Y25" s="189"/>
      <c r="Z25" s="101"/>
      <c r="AA25" s="6"/>
      <c r="AB25" s="6"/>
      <c r="AC25" s="6"/>
      <c r="AD25" s="6"/>
      <c r="AE25" s="6"/>
      <c r="AF25" s="6"/>
      <c r="AG25" s="6"/>
      <c r="AH25" s="6"/>
      <c r="AI25" s="6"/>
      <c r="AJ25" s="6"/>
      <c r="AK25" s="6"/>
      <c r="AL25" s="101"/>
      <c r="AM25" s="189"/>
      <c r="AN25" s="101"/>
      <c r="AO25" s="101"/>
      <c r="AP25" s="101"/>
      <c r="AQ25" s="101"/>
      <c r="AR25" s="101"/>
      <c r="AS25" s="101"/>
      <c r="AT25" s="101"/>
      <c r="AU25" s="101"/>
      <c r="AV25" s="101"/>
      <c r="AW25" s="101"/>
      <c r="AX25" s="101"/>
    </row>
    <row r="26" spans="2:50" x14ac:dyDescent="0.25">
      <c r="C26" s="345"/>
      <c r="D26" s="345"/>
      <c r="E26" s="345"/>
      <c r="F26" s="345"/>
      <c r="G26" s="255">
        <f ca="1">Y23</f>
        <v>5</v>
      </c>
      <c r="H26" s="387"/>
      <c r="I26" s="345"/>
      <c r="J26" s="255">
        <f ca="1">Y23</f>
        <v>5</v>
      </c>
      <c r="K26" s="387"/>
      <c r="L26" s="101"/>
      <c r="M26" s="101"/>
      <c r="N26" s="101"/>
      <c r="O26" s="101"/>
      <c r="P26" s="101"/>
      <c r="Q26" s="101"/>
      <c r="R26" s="101"/>
      <c r="S26" s="254"/>
      <c r="T26" s="6"/>
      <c r="U26" s="189"/>
      <c r="V26" s="101"/>
      <c r="W26" s="189"/>
      <c r="X26" s="101"/>
      <c r="AC26" s="91"/>
      <c r="AE26" s="91"/>
      <c r="AG26" s="91"/>
      <c r="AI26" s="189"/>
      <c r="AJ26" s="101"/>
      <c r="AK26" s="11"/>
      <c r="AL26" s="11"/>
      <c r="AM26" s="11"/>
      <c r="AN26" s="11"/>
      <c r="AO26" s="11"/>
      <c r="AP26" s="11"/>
      <c r="AQ26" s="6"/>
      <c r="AR26" s="6"/>
      <c r="AS26" s="6"/>
      <c r="AT26" s="6"/>
      <c r="AU26" s="6"/>
      <c r="AV26" s="101"/>
      <c r="AW26" s="189"/>
      <c r="AX26" s="101"/>
    </row>
    <row r="27" spans="2:50" x14ac:dyDescent="0.25">
      <c r="C27" s="253"/>
      <c r="D27" s="345"/>
      <c r="E27" s="101"/>
      <c r="F27" s="101"/>
      <c r="G27" s="101"/>
      <c r="H27" s="11"/>
      <c r="I27" s="101"/>
      <c r="J27" s="101"/>
      <c r="K27" s="101"/>
      <c r="L27" s="101"/>
      <c r="M27" s="101"/>
      <c r="N27" s="101"/>
      <c r="O27" s="101"/>
      <c r="P27" s="101"/>
      <c r="Q27" s="101"/>
      <c r="R27" s="101"/>
      <c r="S27" s="254"/>
      <c r="T27" s="6"/>
      <c r="U27" s="189"/>
      <c r="V27" s="101"/>
      <c r="W27" s="189"/>
      <c r="X27" s="101"/>
      <c r="AC27" s="91"/>
      <c r="AE27" s="91"/>
      <c r="AG27" s="91"/>
      <c r="AI27" s="189"/>
      <c r="AJ27" s="101"/>
      <c r="AK27" s="11"/>
      <c r="AL27" s="252"/>
      <c r="AM27" s="252"/>
      <c r="AN27" s="252"/>
      <c r="AO27" s="252"/>
      <c r="AP27" s="11"/>
      <c r="AQ27" s="6"/>
      <c r="AR27" s="6"/>
      <c r="AS27" s="6"/>
      <c r="AT27" s="6"/>
      <c r="AU27" s="6"/>
      <c r="AV27" s="101"/>
      <c r="AW27" s="189"/>
      <c r="AX27" s="101"/>
    </row>
    <row r="28" spans="2:50" x14ac:dyDescent="0.25">
      <c r="C28" s="253"/>
      <c r="D28" s="345"/>
      <c r="E28" s="101"/>
      <c r="F28" s="101"/>
      <c r="G28" s="101"/>
      <c r="H28" s="11"/>
      <c r="I28" s="101"/>
      <c r="J28" s="101"/>
      <c r="K28" s="101"/>
      <c r="L28" s="101"/>
      <c r="M28" s="101"/>
      <c r="N28" s="101"/>
      <c r="O28" s="101"/>
      <c r="P28" s="101"/>
      <c r="Q28" s="101"/>
      <c r="R28" s="101"/>
      <c r="S28" s="254"/>
      <c r="T28" s="6"/>
      <c r="U28" s="189"/>
      <c r="V28" s="101"/>
      <c r="W28" s="189"/>
      <c r="X28" s="101"/>
      <c r="AC28" s="91"/>
      <c r="AE28" s="91"/>
      <c r="AG28" s="91"/>
      <c r="AI28" s="189"/>
      <c r="AJ28" s="101"/>
      <c r="AK28" s="11"/>
      <c r="AL28" s="252"/>
      <c r="AM28" s="252"/>
      <c r="AN28" s="252"/>
      <c r="AO28" s="252"/>
      <c r="AP28" s="11"/>
      <c r="AQ28" s="6"/>
      <c r="AR28" s="6"/>
      <c r="AS28" s="6"/>
      <c r="AT28" s="6"/>
      <c r="AU28" s="6"/>
      <c r="AV28" s="101"/>
      <c r="AW28" s="189"/>
      <c r="AX28" s="101"/>
    </row>
    <row r="29" spans="2:50" x14ac:dyDescent="0.25">
      <c r="C29" s="6"/>
      <c r="D29" s="6"/>
      <c r="E29" s="6"/>
      <c r="F29" s="6"/>
      <c r="G29" s="6"/>
      <c r="H29" s="11"/>
      <c r="I29" s="101"/>
      <c r="J29" s="101"/>
      <c r="K29" s="101"/>
      <c r="L29" s="101"/>
      <c r="M29" s="101"/>
      <c r="N29" s="101"/>
      <c r="O29" s="101"/>
      <c r="P29" s="101"/>
      <c r="Q29" s="101"/>
      <c r="R29" s="101"/>
      <c r="S29" s="254"/>
      <c r="T29" s="6"/>
      <c r="U29" s="189"/>
      <c r="V29" s="101"/>
      <c r="W29" s="189"/>
      <c r="X29" s="101"/>
      <c r="AC29" s="91"/>
      <c r="AE29" s="91"/>
      <c r="AG29" s="91"/>
      <c r="AI29" s="189"/>
      <c r="AJ29" s="101"/>
      <c r="AK29" s="11"/>
      <c r="AL29" s="252"/>
      <c r="AM29" s="252"/>
      <c r="AN29" s="252"/>
      <c r="AO29" s="252"/>
      <c r="AP29" s="11"/>
      <c r="AQ29" s="6"/>
      <c r="AR29" s="6"/>
      <c r="AS29" s="6"/>
      <c r="AT29" s="6"/>
      <c r="AU29" s="6"/>
      <c r="AV29" s="101"/>
      <c r="AW29" s="189"/>
      <c r="AX29" s="101"/>
    </row>
    <row r="30" spans="2:50" x14ac:dyDescent="0.25">
      <c r="C30" s="101"/>
      <c r="D30" s="101"/>
      <c r="E30" s="101"/>
      <c r="F30" s="101"/>
      <c r="G30" s="101"/>
      <c r="H30" s="101"/>
      <c r="I30" s="101"/>
      <c r="J30" s="101"/>
      <c r="K30" s="101"/>
      <c r="L30" s="101"/>
      <c r="M30" s="101"/>
      <c r="N30" s="101"/>
      <c r="O30" s="101"/>
      <c r="P30" s="101"/>
      <c r="Q30" s="101"/>
      <c r="R30" s="101"/>
      <c r="S30" s="254"/>
      <c r="T30" s="101"/>
      <c r="U30" s="189"/>
      <c r="V30" s="101"/>
      <c r="W30" s="189"/>
      <c r="X30" s="101"/>
      <c r="AC30" s="91"/>
      <c r="AE30" s="91"/>
      <c r="AG30" s="91"/>
      <c r="AI30" s="189"/>
      <c r="AJ30" s="101"/>
      <c r="AK30" s="101"/>
      <c r="AL30" s="101"/>
      <c r="AM30" s="101"/>
      <c r="AN30" s="101"/>
      <c r="AO30" s="101"/>
      <c r="AP30" s="101"/>
      <c r="AQ30" s="101"/>
      <c r="AR30" s="101"/>
      <c r="AS30" s="101"/>
      <c r="AT30" s="101"/>
      <c r="AU30" s="254"/>
      <c r="AV30" s="101"/>
      <c r="AW30" s="189"/>
      <c r="AX30" s="101"/>
    </row>
    <row r="31" spans="2:50" x14ac:dyDescent="0.25">
      <c r="C31" s="101"/>
      <c r="D31" s="101"/>
      <c r="E31" s="101"/>
      <c r="F31" s="101"/>
      <c r="G31" s="101"/>
      <c r="H31" s="101"/>
      <c r="I31" s="101"/>
      <c r="J31" s="101"/>
      <c r="K31" s="101"/>
      <c r="L31" s="101"/>
      <c r="M31" s="101"/>
      <c r="N31" s="101"/>
      <c r="O31" s="101"/>
      <c r="P31" s="101"/>
      <c r="Q31" s="101"/>
      <c r="R31" s="101"/>
      <c r="S31" s="254"/>
      <c r="T31" s="101"/>
      <c r="U31" s="189"/>
      <c r="V31" s="101"/>
      <c r="W31" s="189"/>
      <c r="X31" s="101"/>
      <c r="AC31" s="91"/>
      <c r="AE31" s="91"/>
      <c r="AG31" s="91"/>
      <c r="AI31" s="189"/>
      <c r="AJ31" s="101"/>
      <c r="AK31" s="101"/>
      <c r="AL31" s="101"/>
      <c r="AM31" s="101"/>
      <c r="AN31" s="101"/>
      <c r="AO31" s="101"/>
      <c r="AP31" s="101"/>
      <c r="AQ31" s="101"/>
      <c r="AR31" s="101"/>
      <c r="AS31" s="101"/>
      <c r="AT31" s="101"/>
      <c r="AU31" s="254"/>
      <c r="AV31" s="101"/>
      <c r="AW31" s="189"/>
      <c r="AX31" s="101"/>
    </row>
    <row r="32" spans="2:50" x14ac:dyDescent="0.25">
      <c r="C32" s="266" t="b">
        <v>1</v>
      </c>
      <c r="D32" s="101"/>
      <c r="E32" s="101"/>
      <c r="F32" s="101"/>
      <c r="G32" s="101"/>
      <c r="H32" s="101"/>
      <c r="I32" s="101"/>
      <c r="J32" s="101"/>
      <c r="K32" s="101"/>
      <c r="L32" s="101"/>
      <c r="M32" s="101"/>
      <c r="N32" s="101"/>
      <c r="O32" s="101"/>
      <c r="P32" s="101"/>
      <c r="Q32" s="101"/>
      <c r="R32" s="101"/>
      <c r="S32" s="254"/>
      <c r="T32" s="101"/>
      <c r="U32" s="189"/>
      <c r="V32" s="101"/>
      <c r="W32" s="189"/>
      <c r="X32" s="101"/>
      <c r="AC32" s="91"/>
      <c r="AE32" s="91"/>
      <c r="AG32" s="91"/>
      <c r="AI32" s="189"/>
      <c r="AJ32" s="101"/>
      <c r="AK32" s="189"/>
      <c r="AL32" s="101"/>
      <c r="AM32" s="189"/>
      <c r="AN32" s="101"/>
      <c r="AO32" s="189"/>
      <c r="AP32" s="101"/>
      <c r="AQ32" s="189"/>
      <c r="AR32" s="101"/>
      <c r="AS32" s="189"/>
      <c r="AT32" s="101"/>
      <c r="AU32" s="189"/>
      <c r="AV32" s="101"/>
      <c r="AW32" s="189"/>
      <c r="AX32" s="101"/>
    </row>
    <row r="33" spans="3:50" x14ac:dyDescent="0.25">
      <c r="C33" s="101"/>
      <c r="D33" s="101"/>
      <c r="E33" s="101"/>
      <c r="F33" s="101"/>
      <c r="G33" s="101"/>
      <c r="H33" s="101"/>
      <c r="I33" s="101"/>
      <c r="J33" s="101"/>
      <c r="K33" s="101"/>
      <c r="L33" s="101"/>
      <c r="M33" s="101"/>
      <c r="N33" s="101"/>
      <c r="O33" s="101"/>
      <c r="P33" s="101"/>
      <c r="Q33" s="101"/>
      <c r="R33" s="101"/>
      <c r="S33" s="254"/>
      <c r="T33" s="101"/>
      <c r="U33" s="189"/>
      <c r="V33" s="101"/>
      <c r="W33" s="189"/>
      <c r="X33" s="101"/>
      <c r="Y33" s="189"/>
      <c r="Z33" s="101"/>
      <c r="AA33" s="189"/>
      <c r="AB33" s="101"/>
      <c r="AC33" s="189"/>
      <c r="AD33" s="101"/>
      <c r="AE33" s="189"/>
      <c r="AF33" s="101"/>
      <c r="AG33" s="189"/>
      <c r="AH33" s="101"/>
      <c r="AI33" s="189"/>
      <c r="AJ33" s="101"/>
      <c r="AK33" s="189"/>
      <c r="AL33" s="101"/>
      <c r="AM33" s="189"/>
      <c r="AN33" s="101"/>
      <c r="AO33" s="101"/>
      <c r="AP33" s="101"/>
      <c r="AQ33" s="101"/>
      <c r="AR33" s="101"/>
      <c r="AS33" s="101"/>
      <c r="AT33" s="101"/>
      <c r="AU33" s="101"/>
      <c r="AV33" s="101"/>
      <c r="AW33" s="101"/>
      <c r="AX33" s="101"/>
    </row>
    <row r="34" spans="3:50" x14ac:dyDescent="0.25">
      <c r="C34" s="101"/>
      <c r="D34" s="101"/>
      <c r="E34" s="101"/>
      <c r="F34" s="101"/>
      <c r="G34" s="101"/>
      <c r="H34" s="101"/>
      <c r="I34" s="101"/>
      <c r="J34" s="101"/>
      <c r="K34" s="101"/>
      <c r="L34" s="101"/>
      <c r="M34" s="101"/>
      <c r="N34" s="101"/>
      <c r="O34" s="101"/>
      <c r="P34" s="101"/>
      <c r="Q34" s="101"/>
      <c r="R34" s="101"/>
      <c r="S34" s="254"/>
      <c r="T34" s="101"/>
      <c r="U34" s="189"/>
      <c r="V34" s="101"/>
      <c r="W34" s="189"/>
      <c r="X34" s="101"/>
      <c r="Y34" s="189"/>
      <c r="Z34" s="101"/>
      <c r="AA34" s="189"/>
      <c r="AB34" s="101"/>
      <c r="AC34" s="189"/>
      <c r="AD34" s="101"/>
      <c r="AE34" s="189"/>
      <c r="AF34" s="101"/>
      <c r="AG34" s="189"/>
      <c r="AH34" s="101"/>
      <c r="AI34" s="189"/>
      <c r="AJ34" s="101"/>
      <c r="AK34" s="189"/>
      <c r="AL34" s="101"/>
      <c r="AM34" s="189"/>
      <c r="AN34" s="101"/>
      <c r="AO34" s="101"/>
      <c r="AP34" s="101"/>
      <c r="AQ34" s="101"/>
      <c r="AR34" s="101"/>
      <c r="AS34" s="101"/>
      <c r="AT34" s="101"/>
      <c r="AU34" s="101"/>
      <c r="AV34" s="101"/>
      <c r="AW34" s="101"/>
      <c r="AX34" s="101"/>
    </row>
    <row r="35" spans="3:50" x14ac:dyDescent="0.25">
      <c r="C35" s="101"/>
      <c r="D35" s="101"/>
      <c r="E35" s="101"/>
      <c r="F35" s="101"/>
      <c r="G35" s="101"/>
      <c r="H35" s="101"/>
      <c r="I35" s="101"/>
      <c r="J35" s="101"/>
      <c r="K35" s="101"/>
      <c r="L35" s="101"/>
      <c r="M35" s="101"/>
      <c r="N35" s="101"/>
      <c r="O35" s="101"/>
      <c r="P35" s="101"/>
      <c r="Q35" s="101"/>
      <c r="R35" s="101"/>
      <c r="S35" s="254"/>
      <c r="T35" s="101"/>
      <c r="U35" s="189"/>
      <c r="V35" s="101"/>
      <c r="W35" s="189"/>
      <c r="X35" s="101"/>
      <c r="Y35" s="189"/>
      <c r="Z35" s="101"/>
      <c r="AA35" s="189"/>
      <c r="AB35" s="101"/>
      <c r="AC35" s="189"/>
      <c r="AD35" s="101"/>
      <c r="AE35" s="189"/>
      <c r="AF35" s="101"/>
      <c r="AG35" s="189"/>
      <c r="AH35" s="101"/>
      <c r="AI35" s="189"/>
      <c r="AJ35" s="101"/>
      <c r="AK35" s="189"/>
      <c r="AL35" s="101"/>
      <c r="AM35" s="189"/>
      <c r="AN35" s="101"/>
      <c r="AO35" s="101"/>
      <c r="AP35" s="101"/>
      <c r="AQ35" s="101"/>
      <c r="AR35" s="101"/>
      <c r="AS35" s="101"/>
      <c r="AT35" s="101"/>
      <c r="AU35" s="101"/>
      <c r="AV35" s="101"/>
      <c r="AW35" s="101"/>
      <c r="AX35" s="101"/>
    </row>
    <row r="36" spans="3:50" x14ac:dyDescent="0.25">
      <c r="C36" s="101"/>
      <c r="D36" s="101"/>
      <c r="E36" s="101"/>
      <c r="F36" s="101"/>
      <c r="G36" s="101"/>
      <c r="H36" s="101"/>
      <c r="I36" s="101"/>
      <c r="J36" s="101"/>
      <c r="K36" s="101"/>
      <c r="L36" s="101"/>
      <c r="M36" s="101"/>
      <c r="N36" s="101"/>
      <c r="O36" s="101"/>
      <c r="P36" s="101"/>
      <c r="Q36" s="101"/>
      <c r="R36" s="101"/>
      <c r="S36" s="254"/>
      <c r="T36" s="101"/>
      <c r="U36" s="189"/>
      <c r="V36" s="101"/>
      <c r="W36" s="189"/>
      <c r="X36" s="101"/>
      <c r="Y36" s="189"/>
      <c r="Z36" s="101"/>
      <c r="AA36" s="189"/>
      <c r="AB36" s="101"/>
      <c r="AC36" s="189"/>
      <c r="AD36" s="101"/>
      <c r="AE36" s="189"/>
      <c r="AF36" s="101"/>
      <c r="AG36" s="189"/>
      <c r="AH36" s="101"/>
      <c r="AI36" s="189"/>
      <c r="AJ36" s="101"/>
      <c r="AK36" s="189"/>
      <c r="AL36" s="101"/>
      <c r="AM36" s="189"/>
      <c r="AN36" s="101"/>
      <c r="AO36" s="101"/>
      <c r="AP36" s="101"/>
      <c r="AQ36" s="101"/>
      <c r="AR36" s="101"/>
      <c r="AS36" s="101"/>
      <c r="AT36" s="101"/>
      <c r="AU36" s="101"/>
      <c r="AV36" s="101"/>
      <c r="AW36" s="101"/>
      <c r="AX36" s="101"/>
    </row>
    <row r="37" spans="3:50" x14ac:dyDescent="0.25">
      <c r="C37" s="101"/>
      <c r="D37" s="101"/>
      <c r="E37" s="101"/>
      <c r="F37" s="101"/>
      <c r="G37" s="101"/>
      <c r="H37" s="101"/>
      <c r="I37" s="101"/>
      <c r="J37" s="101"/>
      <c r="K37" s="101"/>
      <c r="L37" s="101"/>
      <c r="M37" s="101"/>
      <c r="N37" s="101"/>
      <c r="O37" s="101"/>
      <c r="P37" s="101"/>
      <c r="Q37" s="101"/>
      <c r="R37" s="101"/>
      <c r="S37" s="254"/>
      <c r="T37" s="101"/>
      <c r="U37" s="189"/>
      <c r="V37" s="101"/>
      <c r="W37" s="189"/>
      <c r="X37" s="101"/>
      <c r="Y37" s="189"/>
      <c r="Z37" s="101"/>
      <c r="AA37" s="189"/>
      <c r="AB37" s="101"/>
      <c r="AC37" s="189"/>
      <c r="AD37" s="101"/>
      <c r="AE37" s="189"/>
      <c r="AF37" s="101"/>
      <c r="AG37" s="189"/>
      <c r="AH37" s="101"/>
      <c r="AI37" s="189"/>
      <c r="AJ37" s="101"/>
      <c r="AK37" s="189"/>
      <c r="AL37" s="101"/>
      <c r="AM37" s="189"/>
      <c r="AN37" s="101"/>
      <c r="AO37" s="101"/>
      <c r="AP37" s="101"/>
      <c r="AQ37" s="101"/>
      <c r="AR37" s="101"/>
      <c r="AS37" s="101"/>
      <c r="AT37" s="101"/>
      <c r="AU37" s="101"/>
      <c r="AV37" s="101"/>
      <c r="AW37" s="101"/>
      <c r="AX37" s="101"/>
    </row>
    <row r="38" spans="3:50" x14ac:dyDescent="0.25">
      <c r="C38" s="101"/>
      <c r="D38" s="101"/>
      <c r="E38" s="101"/>
      <c r="F38" s="101"/>
      <c r="G38" s="101"/>
      <c r="H38" s="101"/>
      <c r="I38" s="101"/>
      <c r="J38" s="101"/>
      <c r="K38" s="101"/>
      <c r="L38" s="101"/>
      <c r="M38" s="101"/>
      <c r="N38" s="101"/>
      <c r="O38" s="101"/>
      <c r="P38" s="101"/>
      <c r="Q38" s="101"/>
      <c r="R38" s="101"/>
      <c r="S38" s="254"/>
      <c r="T38" s="101"/>
      <c r="U38" s="189"/>
      <c r="V38" s="101"/>
      <c r="W38" s="189"/>
      <c r="X38" s="101"/>
      <c r="Y38" s="189"/>
      <c r="Z38" s="101"/>
      <c r="AA38" s="189"/>
      <c r="AB38" s="101"/>
      <c r="AC38" s="189"/>
      <c r="AD38" s="101"/>
      <c r="AE38" s="189"/>
      <c r="AF38" s="101"/>
      <c r="AG38" s="189"/>
      <c r="AH38" s="101"/>
      <c r="AI38" s="189"/>
      <c r="AJ38" s="101"/>
      <c r="AK38" s="189"/>
      <c r="AL38" s="101"/>
      <c r="AM38" s="189"/>
      <c r="AN38" s="101"/>
      <c r="AO38" s="101"/>
      <c r="AP38" s="101"/>
      <c r="AQ38" s="101"/>
      <c r="AR38" s="101"/>
      <c r="AS38" s="101"/>
      <c r="AT38" s="101"/>
      <c r="AU38" s="101"/>
      <c r="AV38" s="101"/>
      <c r="AW38" s="101"/>
      <c r="AX38" s="101"/>
    </row>
    <row r="39" spans="3:50" x14ac:dyDescent="0.25">
      <c r="C39" s="101"/>
      <c r="D39" s="101"/>
      <c r="E39" s="101"/>
      <c r="F39" s="101"/>
      <c r="G39" s="101"/>
      <c r="H39" s="101"/>
      <c r="I39" s="101"/>
      <c r="J39" s="101"/>
      <c r="K39" s="101"/>
      <c r="L39" s="101"/>
      <c r="M39" s="101"/>
      <c r="N39" s="101"/>
      <c r="O39" s="101"/>
      <c r="P39" s="101"/>
      <c r="Q39" s="101"/>
      <c r="R39" s="101"/>
      <c r="S39" s="254"/>
      <c r="T39" s="101"/>
      <c r="U39" s="189"/>
      <c r="V39" s="101"/>
      <c r="W39" s="189"/>
      <c r="X39" s="101"/>
      <c r="Y39" s="189"/>
      <c r="Z39" s="101"/>
      <c r="AA39" s="189"/>
      <c r="AB39" s="101"/>
      <c r="AC39" s="189"/>
      <c r="AD39" s="101"/>
      <c r="AE39" s="189"/>
      <c r="AF39" s="101"/>
      <c r="AG39" s="189"/>
      <c r="AH39" s="101"/>
      <c r="AI39" s="189"/>
      <c r="AJ39" s="101"/>
      <c r="AK39" s="189"/>
      <c r="AL39" s="101"/>
      <c r="AM39" s="189"/>
      <c r="AN39" s="101"/>
      <c r="AO39" s="101"/>
      <c r="AP39" s="101"/>
      <c r="AQ39" s="101"/>
      <c r="AR39" s="101"/>
      <c r="AS39" s="101"/>
      <c r="AT39" s="101"/>
      <c r="AU39" s="101"/>
      <c r="AV39" s="101"/>
      <c r="AW39" s="101"/>
      <c r="AX39" s="101"/>
    </row>
    <row r="40" spans="3:50" x14ac:dyDescent="0.25">
      <c r="C40" s="101"/>
      <c r="D40" s="101"/>
      <c r="E40" s="101"/>
      <c r="F40" s="101"/>
      <c r="G40" s="101"/>
      <c r="H40" s="101"/>
      <c r="I40" s="101"/>
      <c r="J40" s="101"/>
      <c r="K40" s="101"/>
      <c r="L40" s="101"/>
      <c r="M40" s="101"/>
      <c r="N40" s="101"/>
      <c r="O40" s="101"/>
      <c r="P40" s="101"/>
      <c r="Q40" s="101"/>
      <c r="R40" s="101"/>
      <c r="S40" s="254"/>
      <c r="T40" s="101"/>
      <c r="U40" s="189"/>
      <c r="V40" s="101"/>
      <c r="W40" s="189"/>
      <c r="X40" s="101"/>
      <c r="Y40" s="189"/>
      <c r="Z40" s="101"/>
      <c r="AA40" s="189"/>
      <c r="AB40" s="101"/>
      <c r="AC40" s="189"/>
      <c r="AD40" s="101"/>
      <c r="AE40" s="189"/>
      <c r="AF40" s="101"/>
      <c r="AG40" s="189"/>
      <c r="AH40" s="101"/>
      <c r="AI40" s="189"/>
      <c r="AJ40" s="101"/>
      <c r="AK40" s="189"/>
      <c r="AL40" s="101"/>
      <c r="AM40" s="189"/>
      <c r="AN40" s="101"/>
      <c r="AO40" s="101"/>
      <c r="AP40" s="101"/>
      <c r="AQ40" s="101"/>
      <c r="AR40" s="101"/>
      <c r="AS40" s="101"/>
      <c r="AT40" s="101"/>
      <c r="AU40" s="101"/>
      <c r="AV40" s="101"/>
      <c r="AW40" s="101"/>
      <c r="AX40" s="101"/>
    </row>
    <row r="41" spans="3:50" x14ac:dyDescent="0.25">
      <c r="C41" s="101"/>
      <c r="D41" s="101"/>
      <c r="E41" s="101"/>
      <c r="F41" s="101"/>
      <c r="G41" s="101"/>
      <c r="H41" s="101"/>
      <c r="I41" s="101"/>
      <c r="J41" s="101"/>
      <c r="K41" s="101"/>
      <c r="L41" s="101"/>
      <c r="M41" s="101"/>
      <c r="N41" s="101"/>
      <c r="O41" s="101"/>
      <c r="P41" s="101"/>
      <c r="Q41" s="101"/>
      <c r="R41" s="101"/>
      <c r="S41" s="254"/>
      <c r="T41" s="101"/>
      <c r="U41" s="189"/>
      <c r="V41" s="101"/>
      <c r="W41" s="189"/>
      <c r="X41" s="101"/>
      <c r="Y41" s="189"/>
      <c r="Z41" s="101"/>
      <c r="AA41" s="189"/>
      <c r="AB41" s="101"/>
      <c r="AC41" s="189"/>
      <c r="AD41" s="101"/>
      <c r="AE41" s="189"/>
      <c r="AF41" s="101"/>
      <c r="AG41" s="189"/>
      <c r="AH41" s="101"/>
      <c r="AI41" s="189"/>
      <c r="AJ41" s="101"/>
      <c r="AK41" s="189"/>
      <c r="AL41" s="101"/>
      <c r="AM41" s="189"/>
      <c r="AN41" s="101"/>
      <c r="AO41" s="101"/>
      <c r="AP41" s="101"/>
      <c r="AQ41" s="101"/>
      <c r="AR41" s="101"/>
      <c r="AS41" s="101"/>
      <c r="AT41" s="101"/>
      <c r="AU41" s="101"/>
      <c r="AV41" s="101"/>
      <c r="AW41" s="101"/>
      <c r="AX41" s="101"/>
    </row>
    <row r="42" spans="3:50" x14ac:dyDescent="0.25">
      <c r="C42" s="101"/>
      <c r="D42" s="101"/>
      <c r="E42" s="101"/>
      <c r="F42" s="101"/>
      <c r="G42" s="101"/>
      <c r="H42" s="101"/>
      <c r="I42" s="101"/>
      <c r="J42" s="101"/>
      <c r="K42" s="101"/>
      <c r="L42" s="101"/>
      <c r="M42" s="101"/>
      <c r="N42" s="101"/>
      <c r="O42" s="101"/>
      <c r="P42" s="101"/>
      <c r="Q42" s="101"/>
      <c r="R42" s="101"/>
      <c r="S42" s="254"/>
      <c r="T42" s="101"/>
      <c r="U42" s="189"/>
      <c r="V42" s="101"/>
      <c r="W42" s="189"/>
      <c r="X42" s="101"/>
      <c r="Y42" s="189"/>
      <c r="Z42" s="101"/>
      <c r="AA42" s="189"/>
      <c r="AB42" s="101"/>
      <c r="AC42" s="189"/>
      <c r="AD42" s="101"/>
      <c r="AE42" s="189"/>
      <c r="AF42" s="101"/>
      <c r="AG42" s="189"/>
      <c r="AH42" s="101"/>
      <c r="AI42" s="189"/>
      <c r="AJ42" s="101"/>
      <c r="AK42" s="189"/>
      <c r="AL42" s="101"/>
      <c r="AM42" s="189"/>
      <c r="AN42" s="101"/>
      <c r="AO42" s="101"/>
      <c r="AP42" s="101"/>
      <c r="AQ42" s="101"/>
      <c r="AR42" s="101"/>
      <c r="AS42" s="101"/>
      <c r="AT42" s="101"/>
      <c r="AU42" s="101"/>
      <c r="AV42" s="101"/>
      <c r="AW42" s="101"/>
      <c r="AX42" s="101"/>
    </row>
    <row r="43" spans="3:50" x14ac:dyDescent="0.25">
      <c r="C43" s="101"/>
      <c r="D43" s="101"/>
      <c r="E43" s="101"/>
      <c r="F43" s="101"/>
      <c r="G43" s="101"/>
      <c r="H43" s="101"/>
      <c r="I43" s="101"/>
      <c r="J43" s="101"/>
      <c r="K43" s="101"/>
      <c r="L43" s="101"/>
      <c r="M43" s="101"/>
      <c r="N43" s="101"/>
      <c r="O43" s="101"/>
      <c r="P43" s="101"/>
      <c r="Q43" s="101"/>
      <c r="R43" s="101"/>
      <c r="S43" s="254"/>
      <c r="T43" s="101"/>
      <c r="U43" s="189"/>
      <c r="V43" s="101"/>
      <c r="W43" s="189"/>
      <c r="X43" s="101"/>
      <c r="Y43" s="189"/>
      <c r="Z43" s="101"/>
      <c r="AA43" s="189"/>
      <c r="AB43" s="101"/>
      <c r="AC43" s="189"/>
      <c r="AD43" s="101"/>
      <c r="AE43" s="189"/>
      <c r="AF43" s="101"/>
      <c r="AG43" s="189"/>
      <c r="AH43" s="101"/>
      <c r="AI43" s="189"/>
      <c r="AJ43" s="101"/>
      <c r="AK43" s="189"/>
      <c r="AL43" s="101"/>
      <c r="AM43" s="189"/>
      <c r="AN43" s="101"/>
      <c r="AO43" s="101"/>
      <c r="AP43" s="101"/>
      <c r="AQ43" s="101"/>
      <c r="AR43" s="101"/>
      <c r="AS43" s="101"/>
      <c r="AT43" s="101"/>
      <c r="AU43" s="101"/>
      <c r="AV43" s="101"/>
      <c r="AW43" s="101"/>
      <c r="AX43" s="101"/>
    </row>
    <row r="44" spans="3:50" x14ac:dyDescent="0.25">
      <c r="C44" s="101"/>
      <c r="D44" s="101"/>
      <c r="E44" s="101"/>
      <c r="F44" s="101"/>
      <c r="G44" s="101"/>
      <c r="H44" s="101"/>
      <c r="I44" s="101"/>
      <c r="J44" s="101"/>
      <c r="K44" s="101"/>
      <c r="L44" s="101"/>
      <c r="M44" s="101"/>
      <c r="N44" s="101"/>
      <c r="O44" s="101"/>
      <c r="P44" s="101"/>
      <c r="Q44" s="101"/>
      <c r="R44" s="101"/>
      <c r="S44" s="254"/>
      <c r="T44" s="101"/>
      <c r="U44" s="189"/>
      <c r="V44" s="101"/>
      <c r="W44" s="189"/>
      <c r="X44" s="101"/>
      <c r="Y44" s="189"/>
      <c r="Z44" s="101"/>
      <c r="AA44" s="189"/>
      <c r="AB44" s="101"/>
      <c r="AC44" s="189"/>
      <c r="AD44" s="101"/>
      <c r="AE44" s="189"/>
      <c r="AF44" s="101"/>
      <c r="AG44" s="189"/>
      <c r="AH44" s="101"/>
      <c r="AI44" s="189"/>
      <c r="AJ44" s="101"/>
      <c r="AK44" s="189"/>
      <c r="AL44" s="101"/>
      <c r="AM44" s="189"/>
      <c r="AN44" s="101"/>
      <c r="AO44" s="101"/>
      <c r="AP44" s="101"/>
      <c r="AQ44" s="101"/>
      <c r="AR44" s="101"/>
      <c r="AS44" s="101"/>
      <c r="AT44" s="101"/>
      <c r="AU44" s="101"/>
      <c r="AV44" s="101"/>
      <c r="AW44" s="101"/>
      <c r="AX44" s="101"/>
    </row>
    <row r="45" spans="3:50" x14ac:dyDescent="0.25">
      <c r="C45" s="101"/>
      <c r="D45" s="101"/>
      <c r="E45" s="101"/>
      <c r="F45" s="101"/>
      <c r="G45" s="101"/>
      <c r="H45" s="101"/>
      <c r="I45" s="101"/>
      <c r="J45" s="101"/>
      <c r="K45" s="101"/>
      <c r="L45" s="101"/>
      <c r="M45" s="101"/>
      <c r="N45" s="101"/>
      <c r="O45" s="101"/>
      <c r="P45" s="101"/>
      <c r="Q45" s="101"/>
      <c r="R45" s="101"/>
      <c r="S45" s="254"/>
      <c r="T45" s="101"/>
      <c r="U45" s="189"/>
      <c r="V45" s="101"/>
      <c r="W45" s="189"/>
      <c r="X45" s="101"/>
      <c r="Y45" s="189"/>
      <c r="Z45" s="101"/>
      <c r="AA45" s="189"/>
      <c r="AB45" s="101"/>
      <c r="AC45" s="189"/>
      <c r="AD45" s="101"/>
      <c r="AE45" s="189"/>
      <c r="AF45" s="101"/>
      <c r="AG45" s="189"/>
      <c r="AH45" s="101"/>
      <c r="AI45" s="189"/>
      <c r="AJ45" s="101"/>
      <c r="AK45" s="189"/>
      <c r="AL45" s="101"/>
      <c r="AM45" s="189"/>
      <c r="AN45" s="101"/>
      <c r="AO45" s="101"/>
      <c r="AP45" s="101"/>
      <c r="AQ45" s="101"/>
      <c r="AR45" s="101"/>
      <c r="AS45" s="101"/>
      <c r="AT45" s="101"/>
      <c r="AU45" s="101"/>
      <c r="AV45" s="101"/>
      <c r="AW45" s="101"/>
      <c r="AX45" s="101"/>
    </row>
    <row r="46" spans="3:50" x14ac:dyDescent="0.25">
      <c r="C46" s="101"/>
      <c r="D46" s="101"/>
      <c r="E46" s="101"/>
      <c r="F46" s="101"/>
      <c r="G46" s="101"/>
      <c r="H46" s="101"/>
      <c r="I46" s="101"/>
      <c r="J46" s="101"/>
      <c r="K46" s="101"/>
      <c r="L46" s="101"/>
      <c r="M46" s="101"/>
      <c r="N46" s="101"/>
      <c r="O46" s="101"/>
      <c r="P46" s="101"/>
      <c r="Q46" s="101"/>
      <c r="R46" s="101"/>
      <c r="S46" s="254"/>
      <c r="T46" s="101"/>
      <c r="U46" s="189"/>
      <c r="V46" s="101"/>
      <c r="W46" s="189"/>
      <c r="X46" s="101"/>
      <c r="Y46" s="189"/>
      <c r="Z46" s="101"/>
      <c r="AA46" s="189"/>
      <c r="AB46" s="101"/>
      <c r="AC46" s="189"/>
      <c r="AD46" s="101"/>
      <c r="AE46" s="189"/>
      <c r="AF46" s="101"/>
      <c r="AG46" s="189"/>
      <c r="AH46" s="101"/>
      <c r="AI46" s="189"/>
      <c r="AJ46" s="101"/>
      <c r="AK46" s="189"/>
      <c r="AL46" s="101"/>
      <c r="AM46" s="189"/>
      <c r="AN46" s="101"/>
      <c r="AO46" s="101"/>
      <c r="AP46" s="101"/>
      <c r="AQ46" s="101"/>
      <c r="AR46" s="101"/>
      <c r="AS46" s="101"/>
      <c r="AT46" s="101"/>
      <c r="AU46" s="101"/>
      <c r="AV46" s="101"/>
      <c r="AW46" s="101"/>
      <c r="AX46" s="101"/>
    </row>
    <row r="47" spans="3:50" x14ac:dyDescent="0.25">
      <c r="C47" s="101"/>
      <c r="D47" s="101"/>
      <c r="E47" s="101"/>
      <c r="F47" s="101"/>
      <c r="G47" s="101"/>
      <c r="H47" s="101"/>
      <c r="I47" s="101"/>
      <c r="J47" s="101"/>
      <c r="K47" s="101"/>
      <c r="L47" s="101"/>
      <c r="M47" s="101"/>
      <c r="N47" s="101"/>
      <c r="O47" s="101"/>
      <c r="P47" s="101"/>
      <c r="Q47" s="101"/>
      <c r="R47" s="101"/>
      <c r="S47" s="254"/>
      <c r="T47" s="101"/>
      <c r="U47" s="189"/>
      <c r="V47" s="101"/>
      <c r="W47" s="189"/>
      <c r="X47" s="101"/>
      <c r="Y47" s="189"/>
      <c r="Z47" s="101"/>
      <c r="AA47" s="189"/>
      <c r="AB47" s="101"/>
      <c r="AC47" s="189"/>
      <c r="AD47" s="101"/>
      <c r="AE47" s="189"/>
      <c r="AF47" s="101"/>
      <c r="AG47" s="189"/>
      <c r="AH47" s="101"/>
      <c r="AI47" s="189"/>
      <c r="AJ47" s="101"/>
      <c r="AK47" s="189"/>
      <c r="AL47" s="101"/>
      <c r="AM47" s="189"/>
      <c r="AN47" s="101"/>
      <c r="AO47" s="101"/>
      <c r="AP47" s="101"/>
      <c r="AQ47" s="101"/>
      <c r="AR47" s="101"/>
      <c r="AS47" s="101"/>
      <c r="AT47" s="101"/>
      <c r="AU47" s="101"/>
      <c r="AV47" s="101"/>
      <c r="AW47" s="101"/>
      <c r="AX47" s="101"/>
    </row>
    <row r="48" spans="3:50" x14ac:dyDescent="0.25">
      <c r="C48" s="101"/>
      <c r="D48" s="101"/>
      <c r="E48" s="101"/>
      <c r="F48" s="101"/>
      <c r="G48" s="101"/>
      <c r="H48" s="101"/>
      <c r="I48" s="101"/>
      <c r="J48" s="101"/>
      <c r="K48" s="101"/>
      <c r="L48" s="101"/>
      <c r="M48" s="101"/>
      <c r="N48" s="101"/>
      <c r="O48" s="101"/>
      <c r="P48" s="101"/>
      <c r="Q48" s="101"/>
      <c r="R48" s="101"/>
      <c r="S48" s="254"/>
      <c r="T48" s="101"/>
      <c r="U48" s="189"/>
      <c r="V48" s="101"/>
      <c r="W48" s="189"/>
      <c r="X48" s="101"/>
      <c r="Y48" s="189"/>
      <c r="Z48" s="101"/>
      <c r="AA48" s="189"/>
      <c r="AB48" s="101"/>
      <c r="AC48" s="189"/>
      <c r="AD48" s="101"/>
      <c r="AE48" s="189"/>
      <c r="AF48" s="101"/>
      <c r="AG48" s="189"/>
      <c r="AH48" s="101"/>
      <c r="AI48" s="189"/>
      <c r="AJ48" s="101"/>
      <c r="AK48" s="189"/>
      <c r="AL48" s="101"/>
      <c r="AM48" s="189"/>
      <c r="AN48" s="101"/>
      <c r="AO48" s="101"/>
      <c r="AP48" s="101"/>
      <c r="AQ48" s="101"/>
      <c r="AR48" s="101"/>
      <c r="AS48" s="101"/>
      <c r="AT48" s="101"/>
      <c r="AU48" s="101"/>
      <c r="AV48" s="101"/>
      <c r="AW48" s="101"/>
      <c r="AX48" s="101"/>
    </row>
    <row r="49" spans="3:50" x14ac:dyDescent="0.25">
      <c r="C49" s="101"/>
      <c r="D49" s="101"/>
      <c r="E49" s="101"/>
      <c r="F49" s="101"/>
      <c r="G49" s="101"/>
      <c r="H49" s="101"/>
      <c r="I49" s="101"/>
      <c r="J49" s="101"/>
      <c r="K49" s="101"/>
      <c r="L49" s="101"/>
      <c r="M49" s="101"/>
      <c r="N49" s="101"/>
      <c r="O49" s="101"/>
      <c r="P49" s="101"/>
      <c r="Q49" s="101"/>
      <c r="R49" s="101"/>
      <c r="S49" s="254"/>
      <c r="T49" s="101"/>
      <c r="U49" s="189"/>
      <c r="V49" s="101"/>
      <c r="W49" s="189"/>
      <c r="X49" s="101"/>
      <c r="Y49" s="189"/>
      <c r="Z49" s="101"/>
      <c r="AA49" s="189"/>
      <c r="AB49" s="101"/>
      <c r="AC49" s="189"/>
      <c r="AD49" s="101"/>
      <c r="AE49" s="189"/>
      <c r="AF49" s="101"/>
      <c r="AG49" s="189"/>
      <c r="AH49" s="101"/>
      <c r="AI49" s="189"/>
      <c r="AJ49" s="101"/>
      <c r="AK49" s="189"/>
      <c r="AL49" s="101"/>
      <c r="AM49" s="189"/>
      <c r="AN49" s="101"/>
      <c r="AO49" s="101"/>
      <c r="AP49" s="101"/>
      <c r="AQ49" s="101"/>
      <c r="AR49" s="101"/>
      <c r="AS49" s="101"/>
      <c r="AT49" s="101"/>
      <c r="AU49" s="101"/>
      <c r="AV49" s="101"/>
      <c r="AW49" s="101"/>
      <c r="AX49" s="101"/>
    </row>
    <row r="50" spans="3:50" x14ac:dyDescent="0.25">
      <c r="C50" s="101"/>
      <c r="D50" s="101"/>
      <c r="E50" s="101"/>
      <c r="F50" s="101"/>
      <c r="G50" s="101"/>
      <c r="H50" s="101"/>
      <c r="I50" s="101"/>
      <c r="J50" s="101"/>
      <c r="K50" s="101"/>
      <c r="L50" s="101"/>
      <c r="M50" s="101"/>
      <c r="N50" s="101"/>
      <c r="O50" s="101"/>
      <c r="P50" s="101"/>
      <c r="Q50" s="101"/>
      <c r="R50" s="101"/>
      <c r="S50" s="254"/>
      <c r="T50" s="101"/>
      <c r="U50" s="189"/>
      <c r="V50" s="101"/>
      <c r="W50" s="189"/>
      <c r="X50" s="101"/>
      <c r="Y50" s="189"/>
      <c r="Z50" s="101"/>
      <c r="AA50" s="189"/>
      <c r="AB50" s="101"/>
      <c r="AC50" s="189"/>
      <c r="AD50" s="101"/>
      <c r="AE50" s="189"/>
      <c r="AF50" s="101"/>
      <c r="AG50" s="189"/>
      <c r="AH50" s="101"/>
      <c r="AI50" s="189"/>
      <c r="AJ50" s="101"/>
      <c r="AK50" s="189"/>
      <c r="AL50" s="101"/>
      <c r="AM50" s="189"/>
      <c r="AN50" s="101"/>
      <c r="AO50" s="101"/>
      <c r="AP50" s="101"/>
      <c r="AQ50" s="101"/>
      <c r="AR50" s="101"/>
      <c r="AS50" s="101"/>
      <c r="AT50" s="101"/>
      <c r="AU50" s="101"/>
      <c r="AV50" s="101"/>
      <c r="AW50" s="101"/>
      <c r="AX50" s="101"/>
    </row>
    <row r="51" spans="3:50" x14ac:dyDescent="0.25">
      <c r="C51" s="101"/>
      <c r="D51" s="101"/>
      <c r="E51" s="101"/>
      <c r="F51" s="101"/>
      <c r="G51" s="101"/>
      <c r="H51" s="101"/>
      <c r="I51" s="101"/>
      <c r="J51" s="101"/>
      <c r="K51" s="101"/>
      <c r="L51" s="101"/>
      <c r="M51" s="101"/>
      <c r="N51" s="101"/>
      <c r="O51" s="101"/>
      <c r="P51" s="101"/>
      <c r="Q51" s="101"/>
      <c r="R51" s="101"/>
      <c r="S51" s="254"/>
      <c r="T51" s="101"/>
      <c r="U51" s="189"/>
      <c r="V51" s="101"/>
      <c r="W51" s="189"/>
      <c r="X51" s="101"/>
      <c r="Y51" s="189"/>
      <c r="Z51" s="101"/>
      <c r="AA51" s="189"/>
      <c r="AB51" s="101"/>
      <c r="AC51" s="189"/>
      <c r="AD51" s="101"/>
      <c r="AE51" s="189"/>
      <c r="AF51" s="101"/>
      <c r="AG51" s="189"/>
      <c r="AH51" s="101"/>
      <c r="AI51" s="189"/>
      <c r="AJ51" s="101"/>
      <c r="AK51" s="189"/>
      <c r="AL51" s="101"/>
      <c r="AM51" s="189"/>
      <c r="AN51" s="101"/>
      <c r="AO51" s="101"/>
      <c r="AP51" s="101"/>
      <c r="AQ51" s="101"/>
      <c r="AR51" s="101"/>
      <c r="AS51" s="101"/>
      <c r="AT51" s="101"/>
      <c r="AU51" s="101"/>
      <c r="AV51" s="101"/>
      <c r="AW51" s="101"/>
      <c r="AX51" s="101"/>
    </row>
    <row r="52" spans="3:50" x14ac:dyDescent="0.25">
      <c r="C52" s="101"/>
      <c r="D52" s="101"/>
      <c r="E52" s="101"/>
      <c r="F52" s="101"/>
      <c r="G52" s="101"/>
      <c r="H52" s="101"/>
      <c r="I52" s="101"/>
      <c r="J52" s="101"/>
      <c r="K52" s="101"/>
      <c r="L52" s="101"/>
      <c r="M52" s="101"/>
      <c r="N52" s="101"/>
      <c r="O52" s="101"/>
      <c r="P52" s="101"/>
      <c r="Q52" s="101"/>
      <c r="R52" s="101"/>
      <c r="S52" s="254"/>
      <c r="T52" s="101"/>
      <c r="U52" s="189"/>
      <c r="V52" s="101"/>
      <c r="W52" s="189"/>
      <c r="X52" s="101"/>
      <c r="Y52" s="189"/>
      <c r="Z52" s="101"/>
      <c r="AA52" s="189"/>
      <c r="AB52" s="101"/>
      <c r="AC52" s="189"/>
      <c r="AD52" s="101"/>
      <c r="AE52" s="189"/>
      <c r="AF52" s="101"/>
      <c r="AG52" s="189"/>
      <c r="AH52" s="101"/>
      <c r="AI52" s="189"/>
      <c r="AJ52" s="101"/>
      <c r="AK52" s="189"/>
      <c r="AL52" s="101"/>
      <c r="AM52" s="189"/>
      <c r="AN52" s="101"/>
      <c r="AO52" s="101"/>
      <c r="AP52" s="101"/>
      <c r="AQ52" s="101"/>
      <c r="AR52" s="101"/>
      <c r="AS52" s="101"/>
      <c r="AT52" s="101"/>
      <c r="AU52" s="101"/>
      <c r="AV52" s="101"/>
      <c r="AW52" s="101"/>
      <c r="AX52" s="101"/>
    </row>
    <row r="53" spans="3:50" x14ac:dyDescent="0.25">
      <c r="C53" s="101"/>
      <c r="D53" s="101"/>
      <c r="E53" s="101"/>
      <c r="F53" s="101"/>
      <c r="G53" s="101"/>
      <c r="H53" s="101"/>
      <c r="I53" s="101"/>
      <c r="J53" s="101"/>
      <c r="K53" s="101"/>
      <c r="L53" s="101"/>
      <c r="M53" s="101"/>
      <c r="N53" s="101"/>
      <c r="O53" s="101"/>
      <c r="P53" s="101"/>
      <c r="Q53" s="101"/>
      <c r="R53" s="101"/>
      <c r="S53" s="254"/>
      <c r="T53" s="101"/>
      <c r="U53" s="189"/>
      <c r="V53" s="101"/>
      <c r="W53" s="189"/>
      <c r="X53" s="101"/>
      <c r="Y53" s="189"/>
      <c r="Z53" s="101"/>
      <c r="AA53" s="189"/>
      <c r="AB53" s="101"/>
      <c r="AC53" s="189"/>
      <c r="AD53" s="101"/>
      <c r="AE53" s="189"/>
      <c r="AF53" s="101"/>
      <c r="AG53" s="189"/>
      <c r="AH53" s="101"/>
      <c r="AI53" s="189"/>
      <c r="AJ53" s="101"/>
      <c r="AK53" s="189"/>
      <c r="AL53" s="101"/>
      <c r="AM53" s="189"/>
      <c r="AN53" s="101"/>
      <c r="AO53" s="101"/>
      <c r="AP53" s="101"/>
      <c r="AQ53" s="101"/>
      <c r="AR53" s="101"/>
      <c r="AS53" s="101"/>
      <c r="AT53" s="101"/>
      <c r="AU53" s="101"/>
      <c r="AV53" s="101"/>
      <c r="AW53" s="101"/>
      <c r="AX53" s="101"/>
    </row>
    <row r="54" spans="3:50" x14ac:dyDescent="0.25">
      <c r="C54" s="101"/>
      <c r="D54" s="101"/>
      <c r="E54" s="101"/>
      <c r="F54" s="101"/>
      <c r="G54" s="101"/>
      <c r="H54" s="101"/>
      <c r="I54" s="101"/>
      <c r="J54" s="101"/>
      <c r="K54" s="101"/>
      <c r="L54" s="101"/>
      <c r="M54" s="101"/>
      <c r="N54" s="101"/>
      <c r="O54" s="101"/>
      <c r="P54" s="101"/>
      <c r="Q54" s="101"/>
      <c r="R54" s="101"/>
      <c r="S54" s="254"/>
      <c r="T54" s="101"/>
      <c r="U54" s="189"/>
      <c r="V54" s="101"/>
      <c r="W54" s="189"/>
      <c r="X54" s="101"/>
      <c r="Y54" s="189"/>
      <c r="Z54" s="101"/>
      <c r="AA54" s="189"/>
      <c r="AB54" s="101"/>
      <c r="AC54" s="189"/>
      <c r="AD54" s="101"/>
      <c r="AE54" s="189"/>
      <c r="AF54" s="101"/>
      <c r="AG54" s="189"/>
      <c r="AH54" s="101"/>
      <c r="AI54" s="189"/>
      <c r="AJ54" s="101"/>
      <c r="AK54" s="189"/>
      <c r="AL54" s="101"/>
      <c r="AM54" s="189"/>
      <c r="AN54" s="101"/>
      <c r="AO54" s="101"/>
      <c r="AP54" s="101"/>
      <c r="AQ54" s="101"/>
      <c r="AR54" s="101"/>
      <c r="AS54" s="101"/>
      <c r="AT54" s="101"/>
      <c r="AU54" s="101"/>
      <c r="AV54" s="101"/>
      <c r="AW54" s="101"/>
      <c r="AX54" s="101"/>
    </row>
    <row r="55" spans="3:50" x14ac:dyDescent="0.25">
      <c r="C55" s="101"/>
      <c r="D55" s="101"/>
      <c r="E55" s="101"/>
      <c r="F55" s="101"/>
      <c r="G55" s="101"/>
      <c r="H55" s="101"/>
      <c r="I55" s="101"/>
      <c r="J55" s="101"/>
      <c r="K55" s="101"/>
      <c r="L55" s="101"/>
      <c r="M55" s="101"/>
      <c r="N55" s="101"/>
      <c r="O55" s="101"/>
      <c r="P55" s="101"/>
      <c r="Q55" s="101"/>
      <c r="R55" s="101"/>
      <c r="S55" s="254"/>
      <c r="T55" s="101"/>
      <c r="U55" s="189"/>
      <c r="V55" s="101"/>
      <c r="W55" s="189"/>
      <c r="X55" s="101"/>
      <c r="Y55" s="189"/>
      <c r="Z55" s="101"/>
      <c r="AA55" s="189"/>
      <c r="AB55" s="101"/>
      <c r="AC55" s="189"/>
      <c r="AD55" s="101"/>
      <c r="AE55" s="189"/>
      <c r="AF55" s="101"/>
      <c r="AG55" s="189"/>
      <c r="AH55" s="101"/>
      <c r="AI55" s="189"/>
      <c r="AJ55" s="101"/>
      <c r="AK55" s="189"/>
      <c r="AL55" s="101"/>
      <c r="AM55" s="189"/>
      <c r="AN55" s="101"/>
      <c r="AO55" s="101"/>
      <c r="AP55" s="101"/>
      <c r="AQ55" s="101"/>
      <c r="AR55" s="101"/>
      <c r="AS55" s="101"/>
      <c r="AT55" s="101"/>
      <c r="AU55" s="101"/>
      <c r="AV55" s="101"/>
      <c r="AW55" s="101"/>
      <c r="AX55" s="101"/>
    </row>
    <row r="56" spans="3:50" x14ac:dyDescent="0.25">
      <c r="C56" s="101"/>
      <c r="D56" s="101"/>
      <c r="E56" s="101"/>
      <c r="F56" s="101"/>
      <c r="G56" s="101"/>
      <c r="H56" s="101"/>
      <c r="I56" s="101"/>
      <c r="J56" s="101"/>
      <c r="K56" s="101"/>
      <c r="L56" s="101"/>
      <c r="M56" s="101"/>
      <c r="N56" s="101"/>
      <c r="O56" s="101"/>
      <c r="P56" s="101"/>
      <c r="Q56" s="101"/>
      <c r="R56" s="101"/>
      <c r="S56" s="254"/>
      <c r="T56" s="101"/>
      <c r="U56" s="189"/>
      <c r="V56" s="101"/>
      <c r="W56" s="189"/>
      <c r="X56" s="101"/>
      <c r="Y56" s="189"/>
      <c r="Z56" s="101"/>
      <c r="AA56" s="189"/>
      <c r="AB56" s="101"/>
      <c r="AC56" s="189"/>
      <c r="AD56" s="101"/>
      <c r="AE56" s="189"/>
      <c r="AF56" s="101"/>
      <c r="AG56" s="189"/>
      <c r="AH56" s="101"/>
      <c r="AI56" s="189"/>
      <c r="AJ56" s="101"/>
      <c r="AK56" s="189"/>
      <c r="AL56" s="101"/>
      <c r="AM56" s="189"/>
      <c r="AN56" s="101"/>
      <c r="AO56" s="101"/>
      <c r="AP56" s="101"/>
      <c r="AQ56" s="101"/>
      <c r="AR56" s="101"/>
      <c r="AS56" s="101"/>
      <c r="AT56" s="101"/>
      <c r="AU56" s="101"/>
      <c r="AV56" s="101"/>
      <c r="AW56" s="101"/>
      <c r="AX56" s="101"/>
    </row>
    <row r="57" spans="3:50" x14ac:dyDescent="0.25">
      <c r="C57" s="101"/>
      <c r="D57" s="101"/>
      <c r="E57" s="101"/>
      <c r="F57" s="101"/>
      <c r="G57" s="101"/>
      <c r="H57" s="101"/>
      <c r="I57" s="101"/>
      <c r="J57" s="101"/>
      <c r="K57" s="101"/>
      <c r="L57" s="101"/>
      <c r="M57" s="101"/>
      <c r="N57" s="101"/>
      <c r="O57" s="101"/>
      <c r="P57" s="101"/>
      <c r="Q57" s="101"/>
      <c r="R57" s="101"/>
      <c r="S57" s="254"/>
      <c r="T57" s="101"/>
      <c r="U57" s="189"/>
      <c r="V57" s="101"/>
      <c r="W57" s="189"/>
      <c r="X57" s="101"/>
      <c r="Y57" s="189"/>
      <c r="Z57" s="101"/>
      <c r="AA57" s="189"/>
      <c r="AB57" s="101"/>
      <c r="AC57" s="189"/>
      <c r="AD57" s="101"/>
      <c r="AE57" s="189"/>
      <c r="AF57" s="101"/>
      <c r="AG57" s="189"/>
      <c r="AH57" s="101"/>
      <c r="AI57" s="189"/>
      <c r="AJ57" s="101"/>
      <c r="AK57" s="189"/>
      <c r="AL57" s="101"/>
      <c r="AM57" s="189"/>
      <c r="AN57" s="101"/>
      <c r="AO57" s="101"/>
      <c r="AP57" s="101"/>
      <c r="AQ57" s="101"/>
      <c r="AR57" s="101"/>
      <c r="AS57" s="101"/>
      <c r="AT57" s="101"/>
      <c r="AU57" s="101"/>
      <c r="AV57" s="101"/>
      <c r="AW57" s="101"/>
      <c r="AX57" s="101"/>
    </row>
    <row r="58" spans="3:50" x14ac:dyDescent="0.25">
      <c r="C58" s="101"/>
      <c r="D58" s="101"/>
      <c r="E58" s="101"/>
      <c r="F58" s="101"/>
      <c r="G58" s="101"/>
      <c r="H58" s="101"/>
      <c r="I58" s="101"/>
      <c r="J58" s="101"/>
      <c r="K58" s="101"/>
      <c r="L58" s="101"/>
      <c r="M58" s="101"/>
      <c r="N58" s="101"/>
      <c r="O58" s="101"/>
      <c r="P58" s="101"/>
      <c r="Q58" s="101"/>
      <c r="R58" s="101"/>
      <c r="S58" s="254"/>
      <c r="T58" s="101"/>
      <c r="U58" s="189"/>
      <c r="V58" s="101"/>
      <c r="W58" s="189"/>
      <c r="X58" s="101"/>
      <c r="Y58" s="189"/>
      <c r="Z58" s="101"/>
      <c r="AA58" s="189"/>
      <c r="AB58" s="101"/>
      <c r="AC58" s="189"/>
      <c r="AD58" s="101"/>
      <c r="AE58" s="189"/>
      <c r="AF58" s="101"/>
      <c r="AG58" s="189"/>
      <c r="AH58" s="101"/>
      <c r="AI58" s="189"/>
      <c r="AJ58" s="101"/>
      <c r="AK58" s="189"/>
      <c r="AL58" s="101"/>
      <c r="AM58" s="189"/>
      <c r="AN58" s="101"/>
      <c r="AO58" s="101"/>
      <c r="AP58" s="101"/>
      <c r="AQ58" s="101"/>
      <c r="AR58" s="101"/>
      <c r="AS58" s="101"/>
      <c r="AT58" s="101"/>
      <c r="AU58" s="101"/>
      <c r="AV58" s="101"/>
      <c r="AW58" s="101"/>
      <c r="AX58" s="101"/>
    </row>
    <row r="59" spans="3:50" x14ac:dyDescent="0.25">
      <c r="C59" s="101"/>
      <c r="D59" s="101"/>
      <c r="E59" s="101"/>
      <c r="F59" s="101"/>
      <c r="G59" s="101"/>
      <c r="H59" s="101"/>
      <c r="I59" s="101"/>
      <c r="J59" s="101"/>
      <c r="K59" s="101"/>
      <c r="L59" s="101"/>
      <c r="M59" s="101"/>
      <c r="N59" s="101"/>
      <c r="O59" s="101"/>
      <c r="P59" s="101"/>
      <c r="Q59" s="101"/>
      <c r="R59" s="101"/>
      <c r="S59" s="254"/>
      <c r="T59" s="101"/>
      <c r="U59" s="189"/>
      <c r="V59" s="101"/>
      <c r="W59" s="189"/>
      <c r="X59" s="101"/>
      <c r="Y59" s="189"/>
      <c r="Z59" s="101"/>
      <c r="AA59" s="189"/>
      <c r="AB59" s="101"/>
      <c r="AC59" s="189"/>
      <c r="AD59" s="101"/>
      <c r="AE59" s="189"/>
      <c r="AF59" s="101"/>
      <c r="AG59" s="189"/>
      <c r="AH59" s="101"/>
      <c r="AI59" s="189"/>
      <c r="AJ59" s="101"/>
      <c r="AK59" s="189"/>
      <c r="AL59" s="101"/>
      <c r="AM59" s="189"/>
      <c r="AN59" s="101"/>
      <c r="AO59" s="101"/>
      <c r="AP59" s="101"/>
      <c r="AQ59" s="101"/>
      <c r="AR59" s="101"/>
      <c r="AS59" s="101"/>
      <c r="AT59" s="101"/>
      <c r="AU59" s="101"/>
      <c r="AV59" s="101"/>
      <c r="AW59" s="101"/>
      <c r="AX59" s="101"/>
    </row>
    <row r="60" spans="3:50" x14ac:dyDescent="0.25">
      <c r="C60" s="101"/>
      <c r="D60" s="101"/>
      <c r="E60" s="101"/>
      <c r="F60" s="101"/>
      <c r="G60" s="101"/>
      <c r="H60" s="101"/>
      <c r="I60" s="101"/>
      <c r="J60" s="101"/>
      <c r="K60" s="101"/>
      <c r="L60" s="101"/>
      <c r="M60" s="101"/>
      <c r="N60" s="101"/>
      <c r="O60" s="101"/>
      <c r="P60" s="101"/>
      <c r="Q60" s="101"/>
      <c r="R60" s="101"/>
      <c r="S60" s="254"/>
      <c r="T60" s="101"/>
      <c r="U60" s="189"/>
      <c r="V60" s="101"/>
      <c r="W60" s="189"/>
      <c r="X60" s="101"/>
      <c r="Y60" s="189"/>
      <c r="Z60" s="101"/>
      <c r="AA60" s="189"/>
      <c r="AB60" s="101"/>
      <c r="AC60" s="189"/>
      <c r="AD60" s="101"/>
      <c r="AE60" s="189"/>
      <c r="AF60" s="101"/>
      <c r="AG60" s="189"/>
      <c r="AH60" s="101"/>
      <c r="AI60" s="189"/>
      <c r="AJ60" s="101"/>
      <c r="AK60" s="189"/>
      <c r="AL60" s="101"/>
      <c r="AM60" s="189"/>
      <c r="AN60" s="101"/>
      <c r="AO60" s="101"/>
      <c r="AP60" s="101"/>
      <c r="AQ60" s="101"/>
      <c r="AR60" s="101"/>
      <c r="AS60" s="101"/>
      <c r="AT60" s="101"/>
      <c r="AU60" s="101"/>
      <c r="AV60" s="101"/>
      <c r="AW60" s="101"/>
      <c r="AX60" s="101"/>
    </row>
    <row r="61" spans="3:50" x14ac:dyDescent="0.25">
      <c r="C61" s="101"/>
      <c r="D61" s="101"/>
      <c r="E61" s="101"/>
      <c r="F61" s="101"/>
      <c r="G61" s="101"/>
      <c r="H61" s="101"/>
      <c r="I61" s="101"/>
      <c r="J61" s="101"/>
      <c r="K61" s="101"/>
      <c r="L61" s="101"/>
      <c r="M61" s="101"/>
      <c r="N61" s="101"/>
      <c r="O61" s="101"/>
      <c r="P61" s="101"/>
      <c r="Q61" s="101"/>
      <c r="R61" s="101"/>
      <c r="S61" s="254"/>
      <c r="T61" s="101"/>
      <c r="U61" s="189"/>
      <c r="V61" s="101"/>
      <c r="W61" s="189"/>
      <c r="X61" s="101"/>
      <c r="Y61" s="189"/>
      <c r="Z61" s="101"/>
      <c r="AA61" s="189"/>
      <c r="AB61" s="101"/>
      <c r="AC61" s="189"/>
      <c r="AD61" s="101"/>
      <c r="AE61" s="189"/>
      <c r="AF61" s="101"/>
      <c r="AG61" s="189"/>
      <c r="AH61" s="101"/>
      <c r="AI61" s="189"/>
      <c r="AJ61" s="101"/>
      <c r="AK61" s="189"/>
      <c r="AL61" s="101"/>
      <c r="AM61" s="189"/>
      <c r="AN61" s="101"/>
      <c r="AO61" s="101"/>
      <c r="AP61" s="101"/>
      <c r="AQ61" s="101"/>
      <c r="AR61" s="101"/>
      <c r="AS61" s="101"/>
      <c r="AT61" s="101"/>
      <c r="AU61" s="101"/>
      <c r="AV61" s="101"/>
      <c r="AW61" s="101"/>
      <c r="AX61" s="101"/>
    </row>
    <row r="62" spans="3:50" x14ac:dyDescent="0.25">
      <c r="C62" s="101"/>
      <c r="D62" s="101"/>
      <c r="E62" s="101"/>
      <c r="F62" s="101"/>
      <c r="G62" s="101"/>
      <c r="H62" s="101"/>
      <c r="I62" s="101"/>
      <c r="J62" s="101"/>
      <c r="K62" s="101"/>
      <c r="L62" s="101"/>
      <c r="M62" s="101"/>
      <c r="N62" s="101"/>
      <c r="O62" s="101"/>
      <c r="P62" s="101"/>
      <c r="Q62" s="101"/>
      <c r="R62" s="101"/>
      <c r="S62" s="254"/>
      <c r="T62" s="101"/>
      <c r="U62" s="189"/>
      <c r="V62" s="101"/>
      <c r="W62" s="189"/>
      <c r="X62" s="101"/>
      <c r="Y62" s="189"/>
      <c r="Z62" s="101"/>
      <c r="AA62" s="189"/>
      <c r="AB62" s="101"/>
      <c r="AC62" s="189"/>
      <c r="AD62" s="101"/>
      <c r="AE62" s="189"/>
      <c r="AF62" s="101"/>
      <c r="AG62" s="189"/>
      <c r="AH62" s="101"/>
      <c r="AI62" s="189"/>
      <c r="AJ62" s="101"/>
      <c r="AK62" s="189"/>
      <c r="AL62" s="101"/>
      <c r="AM62" s="189"/>
      <c r="AN62" s="101"/>
      <c r="AO62" s="101"/>
      <c r="AP62" s="101"/>
      <c r="AQ62" s="101"/>
      <c r="AR62" s="101"/>
      <c r="AS62" s="101"/>
      <c r="AT62" s="101"/>
      <c r="AU62" s="101"/>
      <c r="AV62" s="101"/>
      <c r="AW62" s="101"/>
      <c r="AX62" s="101"/>
    </row>
    <row r="63" spans="3:50" x14ac:dyDescent="0.25">
      <c r="C63" s="101"/>
      <c r="D63" s="101"/>
      <c r="E63" s="101"/>
      <c r="F63" s="101"/>
      <c r="G63" s="101"/>
      <c r="H63" s="101"/>
      <c r="I63" s="101"/>
      <c r="J63" s="101"/>
      <c r="K63" s="101"/>
      <c r="L63" s="101"/>
      <c r="M63" s="101"/>
      <c r="N63" s="101"/>
      <c r="O63" s="101"/>
      <c r="P63" s="101"/>
      <c r="Q63" s="101"/>
      <c r="R63" s="101"/>
      <c r="S63" s="254"/>
      <c r="T63" s="101"/>
      <c r="U63" s="189"/>
      <c r="V63" s="101"/>
      <c r="W63" s="189"/>
      <c r="X63" s="101"/>
      <c r="Y63" s="189"/>
      <c r="Z63" s="101"/>
      <c r="AA63" s="189"/>
      <c r="AB63" s="101"/>
      <c r="AC63" s="189"/>
      <c r="AD63" s="101"/>
      <c r="AE63" s="189"/>
      <c r="AF63" s="101"/>
      <c r="AG63" s="189"/>
      <c r="AH63" s="101"/>
      <c r="AI63" s="189"/>
      <c r="AJ63" s="101"/>
      <c r="AK63" s="189"/>
      <c r="AL63" s="101"/>
      <c r="AM63" s="189"/>
      <c r="AN63" s="101"/>
      <c r="AO63" s="101"/>
      <c r="AP63" s="101"/>
      <c r="AQ63" s="101"/>
      <c r="AR63" s="101"/>
      <c r="AS63" s="101"/>
      <c r="AT63" s="101"/>
      <c r="AU63" s="101"/>
      <c r="AV63" s="101"/>
      <c r="AW63" s="101"/>
      <c r="AX63" s="101"/>
    </row>
    <row r="64" spans="3:50" x14ac:dyDescent="0.25">
      <c r="C64" s="101"/>
      <c r="D64" s="101"/>
      <c r="E64" s="101"/>
      <c r="F64" s="101"/>
      <c r="G64" s="101"/>
      <c r="H64" s="101"/>
      <c r="I64" s="101"/>
      <c r="J64" s="101"/>
      <c r="K64" s="101"/>
      <c r="L64" s="101"/>
      <c r="M64" s="101"/>
      <c r="N64" s="101"/>
      <c r="O64" s="101"/>
      <c r="P64" s="101"/>
      <c r="Q64" s="101"/>
      <c r="R64" s="101"/>
      <c r="S64" s="254"/>
      <c r="T64" s="101"/>
      <c r="U64" s="189"/>
      <c r="V64" s="101"/>
      <c r="W64" s="189"/>
      <c r="X64" s="101"/>
      <c r="Y64" s="189"/>
      <c r="Z64" s="101"/>
      <c r="AA64" s="189"/>
      <c r="AB64" s="101"/>
      <c r="AC64" s="189"/>
      <c r="AD64" s="101"/>
      <c r="AE64" s="189"/>
      <c r="AF64" s="101"/>
      <c r="AG64" s="189"/>
      <c r="AH64" s="101"/>
      <c r="AI64" s="189"/>
      <c r="AJ64" s="101"/>
      <c r="AK64" s="189"/>
      <c r="AL64" s="101"/>
      <c r="AM64" s="189"/>
      <c r="AN64" s="101"/>
      <c r="AO64" s="101"/>
      <c r="AP64" s="101"/>
      <c r="AQ64" s="101"/>
      <c r="AR64" s="101"/>
      <c r="AS64" s="101"/>
      <c r="AT64" s="101"/>
      <c r="AU64" s="101"/>
      <c r="AV64" s="101"/>
      <c r="AW64" s="101"/>
      <c r="AX64" s="101"/>
    </row>
    <row r="65" spans="3:50" x14ac:dyDescent="0.25">
      <c r="C65" s="101"/>
      <c r="D65" s="101"/>
      <c r="E65" s="101"/>
      <c r="F65" s="101"/>
      <c r="G65" s="101"/>
      <c r="H65" s="101"/>
      <c r="I65" s="101"/>
      <c r="J65" s="101"/>
      <c r="K65" s="101"/>
      <c r="L65" s="101"/>
      <c r="M65" s="101"/>
      <c r="N65" s="101"/>
      <c r="O65" s="101"/>
      <c r="P65" s="101"/>
      <c r="Q65" s="101"/>
      <c r="R65" s="101"/>
      <c r="S65" s="254"/>
      <c r="T65" s="101"/>
      <c r="U65" s="189"/>
      <c r="V65" s="101"/>
      <c r="W65" s="189"/>
      <c r="X65" s="101"/>
      <c r="Y65" s="189"/>
      <c r="Z65" s="101"/>
      <c r="AA65" s="189"/>
      <c r="AB65" s="101"/>
      <c r="AC65" s="189"/>
      <c r="AD65" s="101"/>
      <c r="AE65" s="189"/>
      <c r="AF65" s="101"/>
      <c r="AG65" s="189"/>
      <c r="AH65" s="101"/>
      <c r="AI65" s="189"/>
      <c r="AJ65" s="101"/>
      <c r="AK65" s="189"/>
      <c r="AL65" s="101"/>
      <c r="AM65" s="189"/>
      <c r="AN65" s="101"/>
      <c r="AO65" s="101"/>
      <c r="AP65" s="101"/>
      <c r="AQ65" s="101"/>
      <c r="AR65" s="101"/>
      <c r="AS65" s="101"/>
      <c r="AT65" s="101"/>
      <c r="AU65" s="101"/>
      <c r="AV65" s="101"/>
      <c r="AW65" s="101"/>
      <c r="AX65" s="101"/>
    </row>
    <row r="66" spans="3:50" x14ac:dyDescent="0.25">
      <c r="C66" s="101"/>
      <c r="D66" s="101"/>
      <c r="E66" s="101"/>
      <c r="F66" s="101"/>
      <c r="G66" s="101"/>
      <c r="H66" s="101"/>
      <c r="I66" s="101"/>
      <c r="J66" s="101"/>
      <c r="K66" s="101"/>
      <c r="L66" s="101"/>
      <c r="M66" s="101"/>
      <c r="N66" s="101"/>
      <c r="O66" s="101"/>
      <c r="P66" s="101"/>
      <c r="Q66" s="101"/>
      <c r="R66" s="101"/>
      <c r="S66" s="254"/>
      <c r="T66" s="101"/>
      <c r="U66" s="189"/>
      <c r="V66" s="101"/>
      <c r="W66" s="189"/>
      <c r="X66" s="101"/>
      <c r="Y66" s="189"/>
      <c r="Z66" s="101"/>
      <c r="AA66" s="189"/>
      <c r="AB66" s="101"/>
      <c r="AC66" s="189"/>
      <c r="AD66" s="101"/>
      <c r="AE66" s="189"/>
      <c r="AF66" s="101"/>
      <c r="AG66" s="189"/>
      <c r="AH66" s="101"/>
      <c r="AI66" s="189"/>
      <c r="AJ66" s="101"/>
      <c r="AK66" s="189"/>
      <c r="AL66" s="101"/>
      <c r="AM66" s="189"/>
      <c r="AN66" s="101"/>
      <c r="AO66" s="101"/>
      <c r="AP66" s="101"/>
      <c r="AQ66" s="101"/>
      <c r="AR66" s="101"/>
      <c r="AS66" s="101"/>
      <c r="AT66" s="101"/>
      <c r="AU66" s="101"/>
      <c r="AV66" s="101"/>
      <c r="AW66" s="101"/>
      <c r="AX66" s="101"/>
    </row>
    <row r="67" spans="3:50" x14ac:dyDescent="0.25">
      <c r="C67" s="101"/>
      <c r="D67" s="101"/>
      <c r="E67" s="101"/>
      <c r="F67" s="101"/>
      <c r="G67" s="101"/>
      <c r="H67" s="101"/>
      <c r="I67" s="101"/>
      <c r="J67" s="101"/>
      <c r="K67" s="101"/>
      <c r="L67" s="101"/>
      <c r="M67" s="101"/>
      <c r="N67" s="101"/>
      <c r="O67" s="101"/>
      <c r="P67" s="101"/>
      <c r="Q67" s="101"/>
      <c r="R67" s="101"/>
      <c r="S67" s="254"/>
      <c r="T67" s="101"/>
      <c r="U67" s="189"/>
      <c r="V67" s="101"/>
      <c r="W67" s="189"/>
      <c r="X67" s="101"/>
      <c r="Y67" s="189"/>
      <c r="Z67" s="101"/>
      <c r="AA67" s="189"/>
      <c r="AB67" s="101"/>
      <c r="AC67" s="189"/>
      <c r="AD67" s="101"/>
      <c r="AE67" s="189"/>
      <c r="AF67" s="101"/>
      <c r="AG67" s="189"/>
      <c r="AH67" s="101"/>
      <c r="AI67" s="189"/>
      <c r="AJ67" s="101"/>
      <c r="AK67" s="189"/>
      <c r="AL67" s="101"/>
      <c r="AM67" s="189"/>
      <c r="AN67" s="101"/>
      <c r="AO67" s="101"/>
      <c r="AP67" s="101"/>
      <c r="AQ67" s="101"/>
      <c r="AR67" s="101"/>
      <c r="AS67" s="101"/>
      <c r="AT67" s="101"/>
      <c r="AU67" s="101"/>
      <c r="AV67" s="101"/>
      <c r="AW67" s="101"/>
      <c r="AX67" s="101"/>
    </row>
    <row r="68" spans="3:50" x14ac:dyDescent="0.25">
      <c r="C68" s="101"/>
      <c r="D68" s="101"/>
      <c r="E68" s="101"/>
      <c r="F68" s="101"/>
      <c r="G68" s="101"/>
      <c r="H68" s="101"/>
      <c r="I68" s="101"/>
      <c r="J68" s="101"/>
      <c r="K68" s="101"/>
      <c r="L68" s="101"/>
      <c r="M68" s="101"/>
      <c r="N68" s="101"/>
      <c r="O68" s="101"/>
      <c r="P68" s="101"/>
      <c r="Q68" s="101"/>
      <c r="R68" s="101"/>
      <c r="S68" s="254"/>
      <c r="T68" s="101"/>
      <c r="U68" s="189"/>
      <c r="V68" s="101"/>
      <c r="W68" s="189"/>
      <c r="X68" s="101"/>
      <c r="Y68" s="189"/>
      <c r="Z68" s="101"/>
      <c r="AA68" s="189"/>
      <c r="AB68" s="101"/>
      <c r="AC68" s="189"/>
      <c r="AD68" s="101"/>
      <c r="AE68" s="189"/>
      <c r="AF68" s="101"/>
      <c r="AG68" s="189"/>
      <c r="AH68" s="101"/>
      <c r="AI68" s="189"/>
      <c r="AJ68" s="101"/>
      <c r="AK68" s="189"/>
      <c r="AL68" s="101"/>
      <c r="AM68" s="189"/>
      <c r="AN68" s="101"/>
      <c r="AO68" s="101"/>
      <c r="AP68" s="101"/>
      <c r="AQ68" s="101"/>
      <c r="AR68" s="101"/>
      <c r="AS68" s="101"/>
      <c r="AT68" s="101"/>
      <c r="AU68" s="101"/>
      <c r="AV68" s="101"/>
      <c r="AW68" s="101"/>
      <c r="AX68" s="101"/>
    </row>
    <row r="69" spans="3:50" x14ac:dyDescent="0.25">
      <c r="C69" s="101"/>
      <c r="D69" s="101"/>
      <c r="E69" s="101"/>
      <c r="F69" s="101"/>
      <c r="G69" s="101"/>
      <c r="H69" s="101"/>
      <c r="I69" s="101"/>
      <c r="J69" s="101"/>
      <c r="K69" s="101"/>
      <c r="L69" s="101"/>
      <c r="M69" s="101"/>
      <c r="N69" s="101"/>
      <c r="O69" s="101"/>
      <c r="P69" s="101"/>
      <c r="Q69" s="101"/>
      <c r="R69" s="101"/>
      <c r="S69" s="254"/>
      <c r="T69" s="101"/>
      <c r="U69" s="189"/>
      <c r="V69" s="101"/>
      <c r="W69" s="189"/>
      <c r="X69" s="101"/>
      <c r="Y69" s="189"/>
      <c r="Z69" s="101"/>
      <c r="AA69" s="189"/>
      <c r="AB69" s="101"/>
      <c r="AC69" s="189"/>
      <c r="AD69" s="101"/>
      <c r="AE69" s="189"/>
      <c r="AF69" s="101"/>
      <c r="AG69" s="189"/>
      <c r="AH69" s="101"/>
      <c r="AI69" s="189"/>
      <c r="AJ69" s="101"/>
      <c r="AK69" s="189"/>
      <c r="AL69" s="101"/>
      <c r="AM69" s="189"/>
      <c r="AN69" s="101"/>
      <c r="AO69" s="101"/>
      <c r="AP69" s="101"/>
      <c r="AQ69" s="101"/>
      <c r="AR69" s="101"/>
      <c r="AS69" s="101"/>
      <c r="AT69" s="101"/>
      <c r="AU69" s="101"/>
      <c r="AV69" s="101"/>
      <c r="AW69" s="101"/>
      <c r="AX69" s="101"/>
    </row>
    <row r="70" spans="3:50" x14ac:dyDescent="0.25">
      <c r="C70" s="101"/>
      <c r="D70" s="101"/>
      <c r="E70" s="101"/>
      <c r="F70" s="101"/>
      <c r="G70" s="101"/>
      <c r="H70" s="101"/>
      <c r="I70" s="101"/>
      <c r="J70" s="101"/>
      <c r="K70" s="101"/>
      <c r="L70" s="101"/>
      <c r="M70" s="101"/>
      <c r="N70" s="101"/>
      <c r="O70" s="101"/>
      <c r="P70" s="101"/>
      <c r="Q70" s="101"/>
      <c r="R70" s="101"/>
      <c r="S70" s="254"/>
      <c r="T70" s="101"/>
      <c r="U70" s="189"/>
      <c r="V70" s="101"/>
      <c r="W70" s="189"/>
      <c r="X70" s="101"/>
      <c r="Y70" s="189"/>
      <c r="Z70" s="101"/>
      <c r="AA70" s="189"/>
      <c r="AB70" s="101"/>
      <c r="AC70" s="189"/>
      <c r="AD70" s="101"/>
      <c r="AE70" s="189"/>
      <c r="AF70" s="101"/>
      <c r="AG70" s="189"/>
      <c r="AH70" s="101"/>
      <c r="AI70" s="189"/>
      <c r="AJ70" s="101"/>
      <c r="AK70" s="189"/>
      <c r="AL70" s="101"/>
      <c r="AM70" s="189"/>
      <c r="AN70" s="101"/>
      <c r="AO70" s="101"/>
      <c r="AP70" s="101"/>
      <c r="AQ70" s="101"/>
      <c r="AR70" s="101"/>
      <c r="AS70" s="101"/>
      <c r="AT70" s="101"/>
      <c r="AU70" s="101"/>
      <c r="AV70" s="101"/>
      <c r="AW70" s="101"/>
      <c r="AX70" s="101"/>
    </row>
    <row r="71" spans="3:50" x14ac:dyDescent="0.25">
      <c r="C71" s="101"/>
      <c r="D71" s="101"/>
      <c r="E71" s="101"/>
      <c r="F71" s="101"/>
      <c r="G71" s="101"/>
      <c r="H71" s="101"/>
      <c r="I71" s="101"/>
      <c r="J71" s="101"/>
      <c r="K71" s="101"/>
      <c r="L71" s="101"/>
      <c r="M71" s="101"/>
      <c r="N71" s="101"/>
      <c r="O71" s="101"/>
      <c r="P71" s="101"/>
      <c r="Q71" s="101"/>
      <c r="R71" s="101"/>
      <c r="S71" s="254"/>
      <c r="T71" s="101"/>
      <c r="U71" s="189"/>
      <c r="V71" s="101"/>
      <c r="W71" s="189"/>
      <c r="X71" s="101"/>
      <c r="Y71" s="189"/>
      <c r="Z71" s="101"/>
      <c r="AA71" s="189"/>
      <c r="AB71" s="101"/>
      <c r="AC71" s="189"/>
      <c r="AD71" s="101"/>
      <c r="AE71" s="189"/>
      <c r="AF71" s="101"/>
      <c r="AG71" s="189"/>
      <c r="AH71" s="101"/>
      <c r="AI71" s="189"/>
      <c r="AJ71" s="101"/>
      <c r="AK71" s="189"/>
      <c r="AL71" s="101"/>
      <c r="AM71" s="189"/>
      <c r="AN71" s="101"/>
      <c r="AO71" s="101"/>
      <c r="AP71" s="101"/>
      <c r="AQ71" s="101"/>
      <c r="AR71" s="101"/>
      <c r="AS71" s="101"/>
      <c r="AT71" s="101"/>
      <c r="AU71" s="101"/>
      <c r="AV71" s="101"/>
      <c r="AW71" s="101"/>
      <c r="AX71" s="101"/>
    </row>
    <row r="72" spans="3:50" x14ac:dyDescent="0.25">
      <c r="C72" s="101"/>
      <c r="D72" s="101"/>
      <c r="E72" s="101"/>
      <c r="F72" s="101"/>
      <c r="G72" s="101"/>
      <c r="H72" s="101"/>
      <c r="I72" s="101"/>
      <c r="J72" s="101"/>
      <c r="K72" s="101"/>
      <c r="L72" s="101"/>
      <c r="M72" s="101"/>
      <c r="N72" s="101"/>
      <c r="O72" s="101"/>
      <c r="P72" s="101"/>
      <c r="Q72" s="101"/>
      <c r="R72" s="101"/>
      <c r="S72" s="254"/>
      <c r="T72" s="101"/>
      <c r="U72" s="189"/>
      <c r="V72" s="101"/>
      <c r="W72" s="189"/>
      <c r="X72" s="101"/>
      <c r="Y72" s="189"/>
      <c r="Z72" s="101"/>
      <c r="AA72" s="189"/>
      <c r="AB72" s="101"/>
      <c r="AC72" s="189"/>
      <c r="AD72" s="101"/>
      <c r="AE72" s="189"/>
      <c r="AF72" s="101"/>
      <c r="AG72" s="189"/>
      <c r="AH72" s="101"/>
      <c r="AI72" s="189"/>
      <c r="AJ72" s="101"/>
      <c r="AK72" s="189"/>
      <c r="AL72" s="101"/>
      <c r="AM72" s="189"/>
      <c r="AN72" s="101"/>
      <c r="AO72" s="101"/>
      <c r="AP72" s="101"/>
      <c r="AQ72" s="101"/>
      <c r="AR72" s="101"/>
      <c r="AS72" s="101"/>
      <c r="AT72" s="101"/>
      <c r="AU72" s="101"/>
      <c r="AV72" s="101"/>
      <c r="AW72" s="101"/>
      <c r="AX72" s="101"/>
    </row>
    <row r="73" spans="3:50" x14ac:dyDescent="0.25">
      <c r="C73" s="101"/>
      <c r="D73" s="101"/>
      <c r="E73" s="101"/>
      <c r="F73" s="101"/>
      <c r="G73" s="101"/>
      <c r="H73" s="101"/>
      <c r="I73" s="101"/>
      <c r="J73" s="101"/>
      <c r="K73" s="101"/>
      <c r="L73" s="101"/>
      <c r="M73" s="101"/>
      <c r="N73" s="101"/>
      <c r="O73" s="101"/>
      <c r="P73" s="101"/>
      <c r="Q73" s="101"/>
      <c r="R73" s="101"/>
      <c r="S73" s="254"/>
      <c r="T73" s="101"/>
      <c r="U73" s="189"/>
      <c r="V73" s="101"/>
      <c r="W73" s="189"/>
      <c r="X73" s="101"/>
      <c r="Y73" s="189"/>
      <c r="Z73" s="101"/>
      <c r="AA73" s="189"/>
      <c r="AB73" s="101"/>
      <c r="AC73" s="189"/>
      <c r="AD73" s="101"/>
      <c r="AE73" s="189"/>
      <c r="AF73" s="101"/>
      <c r="AG73" s="189"/>
      <c r="AH73" s="101"/>
      <c r="AI73" s="189"/>
      <c r="AJ73" s="101"/>
      <c r="AK73" s="189"/>
      <c r="AL73" s="101"/>
      <c r="AM73" s="189"/>
      <c r="AN73" s="101"/>
      <c r="AO73" s="101"/>
      <c r="AP73" s="101"/>
      <c r="AQ73" s="101"/>
      <c r="AR73" s="101"/>
      <c r="AS73" s="101"/>
      <c r="AT73" s="101"/>
      <c r="AU73" s="101"/>
      <c r="AV73" s="101"/>
      <c r="AW73" s="101"/>
      <c r="AX73" s="101"/>
    </row>
    <row r="74" spans="3:50" x14ac:dyDescent="0.25">
      <c r="C74" s="101"/>
      <c r="D74" s="101"/>
      <c r="E74" s="101"/>
      <c r="F74" s="101"/>
      <c r="G74" s="101"/>
      <c r="H74" s="101"/>
      <c r="I74" s="101"/>
      <c r="J74" s="101"/>
      <c r="K74" s="101"/>
      <c r="L74" s="101"/>
      <c r="M74" s="101"/>
      <c r="N74" s="101"/>
      <c r="O74" s="101"/>
      <c r="P74" s="101"/>
      <c r="Q74" s="101"/>
      <c r="R74" s="101"/>
      <c r="S74" s="254"/>
      <c r="T74" s="101"/>
      <c r="U74" s="189"/>
      <c r="V74" s="101"/>
      <c r="W74" s="189"/>
      <c r="X74" s="101"/>
      <c r="Y74" s="189"/>
      <c r="Z74" s="101"/>
      <c r="AA74" s="189"/>
      <c r="AB74" s="101"/>
      <c r="AC74" s="189"/>
      <c r="AD74" s="101"/>
      <c r="AE74" s="189"/>
      <c r="AF74" s="101"/>
      <c r="AG74" s="189"/>
      <c r="AH74" s="101"/>
      <c r="AI74" s="189"/>
      <c r="AJ74" s="101"/>
      <c r="AK74" s="189"/>
      <c r="AL74" s="101"/>
      <c r="AM74" s="189"/>
      <c r="AN74" s="101"/>
      <c r="AO74" s="101"/>
      <c r="AP74" s="101"/>
      <c r="AQ74" s="101"/>
      <c r="AR74" s="101"/>
      <c r="AS74" s="101"/>
      <c r="AT74" s="101"/>
      <c r="AU74" s="101"/>
      <c r="AV74" s="101"/>
      <c r="AW74" s="101"/>
      <c r="AX74" s="101"/>
    </row>
    <row r="75" spans="3:50" x14ac:dyDescent="0.25">
      <c r="C75" s="101"/>
      <c r="D75" s="101"/>
      <c r="E75" s="101"/>
      <c r="F75" s="101"/>
      <c r="G75" s="101"/>
      <c r="H75" s="101"/>
      <c r="I75" s="101"/>
      <c r="J75" s="101"/>
      <c r="K75" s="101"/>
      <c r="L75" s="101"/>
      <c r="M75" s="101"/>
      <c r="N75" s="101"/>
      <c r="O75" s="101"/>
      <c r="P75" s="101"/>
      <c r="Q75" s="101"/>
      <c r="R75" s="101"/>
      <c r="S75" s="254"/>
      <c r="T75" s="101"/>
      <c r="U75" s="189"/>
      <c r="V75" s="101"/>
      <c r="W75" s="189"/>
      <c r="X75" s="101"/>
      <c r="Y75" s="189"/>
      <c r="Z75" s="101"/>
      <c r="AA75" s="189"/>
      <c r="AB75" s="101"/>
      <c r="AC75" s="189"/>
      <c r="AD75" s="101"/>
      <c r="AE75" s="189"/>
      <c r="AF75" s="101"/>
      <c r="AG75" s="189"/>
      <c r="AH75" s="101"/>
      <c r="AI75" s="189"/>
      <c r="AJ75" s="101"/>
      <c r="AK75" s="189"/>
      <c r="AL75" s="101"/>
      <c r="AM75" s="189"/>
      <c r="AN75" s="101"/>
      <c r="AO75" s="101"/>
      <c r="AP75" s="101"/>
      <c r="AQ75" s="101"/>
      <c r="AR75" s="101"/>
      <c r="AS75" s="101"/>
      <c r="AT75" s="101"/>
      <c r="AU75" s="101"/>
      <c r="AV75" s="101"/>
      <c r="AW75" s="101"/>
      <c r="AX75" s="101"/>
    </row>
    <row r="76" spans="3:50" x14ac:dyDescent="0.25">
      <c r="C76" s="101"/>
      <c r="D76" s="101"/>
      <c r="E76" s="101"/>
      <c r="F76" s="101"/>
      <c r="G76" s="101"/>
      <c r="H76" s="101"/>
      <c r="I76" s="101"/>
      <c r="J76" s="101"/>
      <c r="K76" s="101"/>
      <c r="L76" s="101"/>
      <c r="M76" s="101"/>
      <c r="N76" s="101"/>
      <c r="O76" s="101"/>
      <c r="P76" s="101"/>
      <c r="Q76" s="101"/>
      <c r="R76" s="101"/>
      <c r="S76" s="254"/>
      <c r="T76" s="101"/>
      <c r="U76" s="189"/>
      <c r="V76" s="101"/>
      <c r="W76" s="189"/>
      <c r="X76" s="101"/>
      <c r="Y76" s="189"/>
      <c r="Z76" s="101"/>
      <c r="AA76" s="189"/>
      <c r="AB76" s="101"/>
      <c r="AC76" s="189"/>
      <c r="AD76" s="101"/>
      <c r="AE76" s="189"/>
      <c r="AF76" s="101"/>
      <c r="AG76" s="189"/>
      <c r="AH76" s="101"/>
      <c r="AI76" s="189"/>
      <c r="AJ76" s="101"/>
      <c r="AK76" s="189"/>
      <c r="AL76" s="101"/>
      <c r="AM76" s="189"/>
      <c r="AN76" s="101"/>
      <c r="AO76" s="101"/>
      <c r="AP76" s="101"/>
      <c r="AQ76" s="101"/>
      <c r="AR76" s="101"/>
      <c r="AS76" s="101"/>
      <c r="AT76" s="101"/>
      <c r="AU76" s="101"/>
      <c r="AV76" s="101"/>
      <c r="AW76" s="101"/>
      <c r="AX76" s="101"/>
    </row>
    <row r="77" spans="3:50" x14ac:dyDescent="0.25">
      <c r="C77" s="101"/>
      <c r="D77" s="101"/>
      <c r="E77" s="101"/>
      <c r="F77" s="101"/>
      <c r="G77" s="101"/>
      <c r="H77" s="101"/>
      <c r="I77" s="101"/>
      <c r="J77" s="101"/>
      <c r="K77" s="101"/>
      <c r="L77" s="101"/>
      <c r="M77" s="101"/>
      <c r="N77" s="101"/>
      <c r="O77" s="101"/>
      <c r="P77" s="101"/>
      <c r="Q77" s="101"/>
      <c r="R77" s="101"/>
      <c r="S77" s="254"/>
      <c r="T77" s="101"/>
      <c r="U77" s="189"/>
      <c r="V77" s="101"/>
      <c r="W77" s="189"/>
      <c r="X77" s="101"/>
      <c r="Y77" s="189"/>
      <c r="Z77" s="101"/>
      <c r="AA77" s="189"/>
      <c r="AB77" s="101"/>
      <c r="AC77" s="189"/>
      <c r="AD77" s="101"/>
      <c r="AE77" s="189"/>
      <c r="AF77" s="101"/>
      <c r="AG77" s="189"/>
      <c r="AH77" s="101"/>
      <c r="AI77" s="189"/>
      <c r="AJ77" s="101"/>
      <c r="AK77" s="189"/>
      <c r="AL77" s="101"/>
      <c r="AM77" s="189"/>
      <c r="AN77" s="101"/>
      <c r="AO77" s="101"/>
      <c r="AP77" s="101"/>
      <c r="AQ77" s="101"/>
      <c r="AR77" s="101"/>
      <c r="AS77" s="101"/>
      <c r="AT77" s="101"/>
      <c r="AU77" s="101"/>
      <c r="AV77" s="101"/>
      <c r="AW77" s="101"/>
      <c r="AX77" s="101"/>
    </row>
    <row r="78" spans="3:50" x14ac:dyDescent="0.25">
      <c r="C78" s="101"/>
      <c r="D78" s="101"/>
      <c r="E78" s="101"/>
      <c r="F78" s="101"/>
      <c r="G78" s="101"/>
      <c r="H78" s="101"/>
      <c r="I78" s="101"/>
      <c r="J78" s="101"/>
      <c r="K78" s="101"/>
      <c r="L78" s="101"/>
      <c r="M78" s="101"/>
      <c r="N78" s="101"/>
      <c r="O78" s="101"/>
      <c r="P78" s="101"/>
      <c r="Q78" s="101"/>
      <c r="R78" s="101"/>
      <c r="S78" s="254"/>
      <c r="T78" s="101"/>
      <c r="U78" s="189"/>
      <c r="V78" s="101"/>
      <c r="W78" s="189"/>
      <c r="X78" s="101"/>
      <c r="Y78" s="189"/>
      <c r="Z78" s="101"/>
      <c r="AA78" s="189"/>
      <c r="AB78" s="101"/>
      <c r="AC78" s="189"/>
      <c r="AD78" s="101"/>
      <c r="AE78" s="189"/>
      <c r="AF78" s="101"/>
      <c r="AG78" s="189"/>
      <c r="AH78" s="101"/>
      <c r="AI78" s="189"/>
      <c r="AJ78" s="101"/>
      <c r="AK78" s="189"/>
      <c r="AL78" s="101"/>
      <c r="AM78" s="189"/>
      <c r="AN78" s="101"/>
      <c r="AO78" s="101"/>
      <c r="AP78" s="101"/>
      <c r="AQ78" s="101"/>
      <c r="AR78" s="101"/>
      <c r="AS78" s="101"/>
      <c r="AT78" s="101"/>
      <c r="AU78" s="101"/>
      <c r="AV78" s="101"/>
      <c r="AW78" s="101"/>
      <c r="AX78" s="101"/>
    </row>
    <row r="79" spans="3:50" x14ac:dyDescent="0.25">
      <c r="C79" s="101"/>
      <c r="D79" s="101"/>
      <c r="E79" s="101"/>
      <c r="F79" s="101"/>
      <c r="G79" s="101"/>
      <c r="H79" s="101"/>
      <c r="I79" s="101"/>
      <c r="J79" s="101"/>
      <c r="K79" s="101"/>
      <c r="L79" s="101"/>
      <c r="M79" s="101"/>
      <c r="N79" s="101"/>
      <c r="O79" s="101"/>
      <c r="P79" s="101"/>
      <c r="Q79" s="101"/>
      <c r="R79" s="101"/>
      <c r="S79" s="254"/>
      <c r="T79" s="101"/>
      <c r="U79" s="189"/>
      <c r="V79" s="101"/>
      <c r="W79" s="189"/>
      <c r="X79" s="101"/>
      <c r="Y79" s="189"/>
      <c r="Z79" s="101"/>
      <c r="AA79" s="189"/>
      <c r="AB79" s="101"/>
      <c r="AC79" s="189"/>
      <c r="AD79" s="101"/>
      <c r="AE79" s="189"/>
      <c r="AF79" s="101"/>
      <c r="AG79" s="189"/>
      <c r="AH79" s="101"/>
      <c r="AI79" s="189"/>
      <c r="AJ79" s="101"/>
      <c r="AK79" s="189"/>
      <c r="AL79" s="101"/>
      <c r="AM79" s="189"/>
      <c r="AN79" s="101"/>
      <c r="AO79" s="101"/>
      <c r="AP79" s="101"/>
      <c r="AQ79" s="101"/>
      <c r="AR79" s="101"/>
      <c r="AS79" s="101"/>
      <c r="AT79" s="101"/>
      <c r="AU79" s="101"/>
      <c r="AV79" s="101"/>
      <c r="AW79" s="101"/>
      <c r="AX79" s="101"/>
    </row>
    <row r="80" spans="3:50" x14ac:dyDescent="0.25">
      <c r="C80" s="101"/>
      <c r="D80" s="101"/>
      <c r="E80" s="101"/>
      <c r="F80" s="101"/>
      <c r="G80" s="101"/>
      <c r="H80" s="101"/>
      <c r="I80" s="101"/>
      <c r="J80" s="101"/>
      <c r="K80" s="101"/>
      <c r="L80" s="101"/>
      <c r="M80" s="101"/>
      <c r="N80" s="101"/>
      <c r="O80" s="101"/>
      <c r="P80" s="101"/>
      <c r="Q80" s="101"/>
      <c r="R80" s="101"/>
      <c r="S80" s="254"/>
      <c r="T80" s="101"/>
      <c r="U80" s="189"/>
      <c r="V80" s="101"/>
      <c r="W80" s="189"/>
      <c r="X80" s="101"/>
      <c r="Y80" s="189"/>
      <c r="Z80" s="101"/>
      <c r="AA80" s="189"/>
      <c r="AB80" s="101"/>
      <c r="AC80" s="189"/>
      <c r="AD80" s="101"/>
      <c r="AE80" s="189"/>
      <c r="AF80" s="101"/>
      <c r="AG80" s="189"/>
      <c r="AH80" s="101"/>
      <c r="AI80" s="189"/>
      <c r="AJ80" s="101"/>
      <c r="AK80" s="189"/>
      <c r="AL80" s="101"/>
      <c r="AM80" s="189"/>
      <c r="AN80" s="101"/>
      <c r="AO80" s="101"/>
      <c r="AP80" s="101"/>
      <c r="AQ80" s="101"/>
      <c r="AR80" s="101"/>
      <c r="AS80" s="101"/>
      <c r="AT80" s="101"/>
      <c r="AU80" s="101"/>
      <c r="AV80" s="101"/>
      <c r="AW80" s="101"/>
      <c r="AX80" s="101"/>
    </row>
    <row r="81" spans="3:50" x14ac:dyDescent="0.25">
      <c r="C81" s="101"/>
      <c r="D81" s="101"/>
      <c r="E81" s="101"/>
      <c r="F81" s="101"/>
      <c r="G81" s="101"/>
      <c r="H81" s="101"/>
      <c r="I81" s="101"/>
      <c r="J81" s="101"/>
      <c r="K81" s="101"/>
      <c r="L81" s="101"/>
      <c r="M81" s="101"/>
      <c r="N81" s="101"/>
      <c r="O81" s="101"/>
      <c r="P81" s="101"/>
      <c r="Q81" s="101"/>
      <c r="R81" s="101"/>
      <c r="S81" s="254"/>
      <c r="T81" s="101"/>
      <c r="U81" s="189"/>
      <c r="V81" s="101"/>
      <c r="W81" s="189"/>
      <c r="X81" s="101"/>
      <c r="Y81" s="189"/>
      <c r="Z81" s="101"/>
      <c r="AA81" s="189"/>
      <c r="AB81" s="101"/>
      <c r="AC81" s="189"/>
      <c r="AD81" s="101"/>
      <c r="AE81" s="189"/>
      <c r="AF81" s="101"/>
      <c r="AG81" s="189"/>
      <c r="AH81" s="101"/>
      <c r="AI81" s="189"/>
      <c r="AJ81" s="101"/>
      <c r="AK81" s="189"/>
      <c r="AL81" s="101"/>
      <c r="AM81" s="189"/>
      <c r="AN81" s="101"/>
      <c r="AO81" s="101"/>
      <c r="AP81" s="101"/>
      <c r="AQ81" s="101"/>
      <c r="AR81" s="101"/>
      <c r="AS81" s="101"/>
      <c r="AT81" s="101"/>
      <c r="AU81" s="101"/>
      <c r="AV81" s="101"/>
      <c r="AW81" s="101"/>
      <c r="AX81" s="101"/>
    </row>
    <row r="82" spans="3:50" x14ac:dyDescent="0.25">
      <c r="C82" s="101"/>
      <c r="D82" s="101"/>
      <c r="E82" s="101"/>
      <c r="F82" s="101"/>
      <c r="G82" s="101"/>
      <c r="H82" s="101"/>
      <c r="I82" s="101"/>
      <c r="J82" s="101"/>
      <c r="K82" s="101"/>
      <c r="L82" s="101"/>
      <c r="M82" s="101"/>
      <c r="N82" s="101"/>
      <c r="O82" s="101"/>
      <c r="P82" s="101"/>
      <c r="Q82" s="101"/>
      <c r="R82" s="101"/>
      <c r="S82" s="254"/>
      <c r="T82" s="101"/>
      <c r="U82" s="189"/>
      <c r="V82" s="101"/>
      <c r="W82" s="189"/>
      <c r="X82" s="101"/>
      <c r="Y82" s="189"/>
      <c r="Z82" s="101"/>
      <c r="AA82" s="189"/>
      <c r="AB82" s="101"/>
      <c r="AC82" s="189"/>
      <c r="AD82" s="101"/>
      <c r="AE82" s="189"/>
      <c r="AF82" s="101"/>
      <c r="AG82" s="189"/>
      <c r="AH82" s="101"/>
      <c r="AI82" s="189"/>
      <c r="AJ82" s="101"/>
      <c r="AK82" s="189"/>
      <c r="AL82" s="101"/>
      <c r="AM82" s="189"/>
      <c r="AN82" s="101"/>
      <c r="AO82" s="101"/>
      <c r="AP82" s="101"/>
      <c r="AQ82" s="101"/>
      <c r="AR82" s="101"/>
      <c r="AS82" s="101"/>
      <c r="AT82" s="101"/>
      <c r="AU82" s="101"/>
      <c r="AV82" s="101"/>
      <c r="AW82" s="101"/>
      <c r="AX82" s="101"/>
    </row>
    <row r="83" spans="3:50" x14ac:dyDescent="0.25">
      <c r="C83" s="101"/>
      <c r="D83" s="101"/>
      <c r="E83" s="101"/>
      <c r="F83" s="101"/>
      <c r="G83" s="101"/>
      <c r="H83" s="101"/>
      <c r="I83" s="101"/>
      <c r="J83" s="101"/>
      <c r="K83" s="101"/>
      <c r="L83" s="101"/>
      <c r="M83" s="101"/>
      <c r="N83" s="101"/>
      <c r="O83" s="101"/>
      <c r="P83" s="101"/>
      <c r="Q83" s="101"/>
      <c r="R83" s="101"/>
      <c r="S83" s="254"/>
      <c r="T83" s="101"/>
      <c r="U83" s="189"/>
      <c r="V83" s="101"/>
      <c r="W83" s="189"/>
      <c r="X83" s="101"/>
      <c r="Y83" s="189"/>
      <c r="Z83" s="101"/>
      <c r="AA83" s="189"/>
      <c r="AB83" s="101"/>
      <c r="AC83" s="189"/>
      <c r="AD83" s="101"/>
      <c r="AE83" s="189"/>
      <c r="AF83" s="101"/>
      <c r="AG83" s="189"/>
      <c r="AH83" s="101"/>
      <c r="AI83" s="189"/>
      <c r="AJ83" s="101"/>
      <c r="AK83" s="189"/>
      <c r="AL83" s="101"/>
      <c r="AM83" s="189"/>
      <c r="AN83" s="101"/>
      <c r="AO83" s="101"/>
      <c r="AP83" s="101"/>
      <c r="AQ83" s="101"/>
      <c r="AR83" s="101"/>
      <c r="AS83" s="101"/>
      <c r="AT83" s="101"/>
      <c r="AU83" s="101"/>
      <c r="AV83" s="101"/>
      <c r="AW83" s="101"/>
      <c r="AX83" s="101"/>
    </row>
    <row r="84" spans="3:50" x14ac:dyDescent="0.25">
      <c r="C84" s="101"/>
      <c r="D84" s="101"/>
      <c r="E84" s="101"/>
      <c r="F84" s="101"/>
      <c r="G84" s="101"/>
      <c r="H84" s="101"/>
      <c r="I84" s="101"/>
      <c r="J84" s="101"/>
      <c r="K84" s="101"/>
      <c r="L84" s="101"/>
      <c r="M84" s="101"/>
      <c r="N84" s="101"/>
      <c r="O84" s="101"/>
      <c r="P84" s="101"/>
      <c r="Q84" s="101"/>
      <c r="R84" s="101"/>
      <c r="S84" s="254"/>
      <c r="T84" s="101"/>
      <c r="U84" s="189"/>
      <c r="V84" s="101"/>
      <c r="W84" s="189"/>
      <c r="X84" s="101"/>
      <c r="Y84" s="189"/>
      <c r="Z84" s="101"/>
      <c r="AA84" s="189"/>
      <c r="AB84" s="101"/>
      <c r="AC84" s="189"/>
      <c r="AD84" s="101"/>
      <c r="AE84" s="189"/>
      <c r="AF84" s="101"/>
      <c r="AG84" s="189"/>
      <c r="AH84" s="101"/>
      <c r="AI84" s="189"/>
      <c r="AJ84" s="101"/>
      <c r="AK84" s="189"/>
      <c r="AL84" s="101"/>
      <c r="AM84" s="189"/>
      <c r="AN84" s="101"/>
      <c r="AO84" s="101"/>
      <c r="AP84" s="101"/>
      <c r="AQ84" s="101"/>
      <c r="AR84" s="101"/>
      <c r="AS84" s="101"/>
      <c r="AT84" s="101"/>
      <c r="AU84" s="101"/>
      <c r="AV84" s="101"/>
      <c r="AW84" s="101"/>
      <c r="AX84" s="101"/>
    </row>
    <row r="85" spans="3:50" x14ac:dyDescent="0.25">
      <c r="C85" s="101"/>
      <c r="D85" s="101"/>
      <c r="E85" s="101"/>
      <c r="F85" s="101"/>
      <c r="G85" s="101"/>
      <c r="H85" s="101"/>
      <c r="I85" s="101"/>
      <c r="J85" s="101"/>
      <c r="K85" s="101"/>
      <c r="L85" s="101"/>
      <c r="M85" s="101"/>
      <c r="N85" s="101"/>
      <c r="O85" s="101"/>
      <c r="P85" s="101"/>
      <c r="Q85" s="101"/>
      <c r="R85" s="101"/>
      <c r="S85" s="254"/>
      <c r="T85" s="101"/>
      <c r="U85" s="189"/>
      <c r="V85" s="101"/>
      <c r="W85" s="189"/>
      <c r="X85" s="101"/>
      <c r="Y85" s="189"/>
      <c r="Z85" s="101"/>
      <c r="AA85" s="189"/>
      <c r="AB85" s="101"/>
      <c r="AC85" s="189"/>
      <c r="AD85" s="101"/>
      <c r="AE85" s="189"/>
      <c r="AF85" s="101"/>
      <c r="AG85" s="189"/>
      <c r="AH85" s="101"/>
      <c r="AI85" s="189"/>
      <c r="AJ85" s="101"/>
      <c r="AK85" s="189"/>
      <c r="AL85" s="101"/>
      <c r="AM85" s="189"/>
      <c r="AN85" s="101"/>
      <c r="AO85" s="101"/>
      <c r="AP85" s="101"/>
      <c r="AQ85" s="101"/>
      <c r="AR85" s="101"/>
      <c r="AS85" s="101"/>
      <c r="AT85" s="101"/>
      <c r="AU85" s="101"/>
      <c r="AV85" s="101"/>
      <c r="AW85" s="101"/>
      <c r="AX85" s="101"/>
    </row>
    <row r="86" spans="3:50" x14ac:dyDescent="0.25">
      <c r="C86" s="101"/>
      <c r="D86" s="101"/>
      <c r="E86" s="101"/>
      <c r="F86" s="101"/>
      <c r="G86" s="101"/>
      <c r="H86" s="101"/>
      <c r="I86" s="101"/>
      <c r="J86" s="101"/>
      <c r="K86" s="101"/>
      <c r="L86" s="101"/>
      <c r="M86" s="101"/>
      <c r="N86" s="101"/>
      <c r="O86" s="101"/>
      <c r="P86" s="101"/>
      <c r="Q86" s="101"/>
      <c r="R86" s="101"/>
      <c r="S86" s="254"/>
      <c r="T86" s="101"/>
      <c r="U86" s="189"/>
      <c r="V86" s="101"/>
      <c r="W86" s="189"/>
      <c r="X86" s="101"/>
      <c r="Y86" s="189"/>
      <c r="Z86" s="101"/>
      <c r="AA86" s="189"/>
      <c r="AB86" s="101"/>
      <c r="AC86" s="189"/>
      <c r="AD86" s="101"/>
      <c r="AE86" s="189"/>
      <c r="AF86" s="101"/>
      <c r="AG86" s="189"/>
      <c r="AH86" s="101"/>
      <c r="AI86" s="189"/>
      <c r="AJ86" s="101"/>
      <c r="AK86" s="189"/>
      <c r="AL86" s="101"/>
      <c r="AM86" s="189"/>
      <c r="AN86" s="101"/>
      <c r="AO86" s="101"/>
      <c r="AP86" s="101"/>
      <c r="AQ86" s="101"/>
      <c r="AR86" s="101"/>
      <c r="AS86" s="101"/>
      <c r="AT86" s="101"/>
      <c r="AU86" s="101"/>
      <c r="AV86" s="101"/>
      <c r="AW86" s="101"/>
      <c r="AX86" s="101"/>
    </row>
    <row r="87" spans="3:50" x14ac:dyDescent="0.25">
      <c r="C87" s="101"/>
      <c r="D87" s="101"/>
      <c r="E87" s="101"/>
      <c r="F87" s="101"/>
      <c r="G87" s="101"/>
      <c r="H87" s="101"/>
      <c r="I87" s="101"/>
      <c r="J87" s="101"/>
      <c r="K87" s="101"/>
      <c r="L87" s="101"/>
      <c r="M87" s="101"/>
      <c r="N87" s="101"/>
      <c r="O87" s="101"/>
      <c r="P87" s="101"/>
      <c r="Q87" s="101"/>
      <c r="R87" s="101"/>
      <c r="S87" s="254"/>
      <c r="T87" s="101"/>
      <c r="U87" s="189"/>
      <c r="V87" s="101"/>
      <c r="W87" s="189"/>
      <c r="X87" s="101"/>
      <c r="Y87" s="189"/>
      <c r="Z87" s="101"/>
      <c r="AA87" s="189"/>
      <c r="AB87" s="101"/>
      <c r="AC87" s="189"/>
      <c r="AD87" s="101"/>
      <c r="AE87" s="189"/>
      <c r="AF87" s="101"/>
      <c r="AG87" s="189"/>
      <c r="AH87" s="101"/>
      <c r="AI87" s="189"/>
      <c r="AJ87" s="101"/>
      <c r="AK87" s="189"/>
      <c r="AL87" s="101"/>
      <c r="AM87" s="189"/>
      <c r="AN87" s="101"/>
      <c r="AO87" s="101"/>
      <c r="AP87" s="101"/>
      <c r="AQ87" s="101"/>
      <c r="AR87" s="101"/>
      <c r="AS87" s="101"/>
      <c r="AT87" s="101"/>
      <c r="AU87" s="101"/>
      <c r="AV87" s="101"/>
      <c r="AW87" s="101"/>
      <c r="AX87" s="101"/>
    </row>
    <row r="88" spans="3:50" x14ac:dyDescent="0.25">
      <c r="C88" s="101"/>
      <c r="D88" s="101"/>
      <c r="E88" s="101"/>
      <c r="F88" s="101"/>
      <c r="G88" s="101"/>
      <c r="H88" s="101"/>
      <c r="I88" s="101"/>
      <c r="J88" s="101"/>
      <c r="K88" s="101"/>
      <c r="L88" s="101"/>
      <c r="M88" s="101"/>
      <c r="N88" s="101"/>
      <c r="O88" s="101"/>
      <c r="P88" s="101"/>
      <c r="Q88" s="101"/>
      <c r="R88" s="101"/>
      <c r="S88" s="254"/>
      <c r="T88" s="101"/>
      <c r="U88" s="189"/>
      <c r="V88" s="101"/>
      <c r="W88" s="189"/>
      <c r="X88" s="101"/>
      <c r="Y88" s="189"/>
      <c r="Z88" s="101"/>
      <c r="AA88" s="189"/>
      <c r="AB88" s="101"/>
      <c r="AC88" s="189"/>
      <c r="AD88" s="101"/>
      <c r="AE88" s="189"/>
      <c r="AF88" s="101"/>
      <c r="AG88" s="189"/>
      <c r="AH88" s="101"/>
      <c r="AI88" s="189"/>
      <c r="AJ88" s="101"/>
      <c r="AK88" s="189"/>
      <c r="AL88" s="101"/>
      <c r="AM88" s="189"/>
      <c r="AN88" s="101"/>
      <c r="AO88" s="101"/>
      <c r="AP88" s="101"/>
      <c r="AQ88" s="101"/>
      <c r="AR88" s="101"/>
      <c r="AS88" s="101"/>
      <c r="AT88" s="101"/>
      <c r="AU88" s="101"/>
      <c r="AV88" s="101"/>
      <c r="AW88" s="101"/>
      <c r="AX88" s="101"/>
    </row>
    <row r="89" spans="3:50" x14ac:dyDescent="0.25">
      <c r="C89" s="101"/>
      <c r="D89" s="101"/>
      <c r="E89" s="101"/>
      <c r="F89" s="101"/>
      <c r="G89" s="101"/>
      <c r="H89" s="101"/>
      <c r="I89" s="101"/>
      <c r="J89" s="101"/>
      <c r="K89" s="101"/>
      <c r="L89" s="101"/>
      <c r="M89" s="101"/>
      <c r="N89" s="101"/>
      <c r="O89" s="101"/>
      <c r="P89" s="101"/>
      <c r="Q89" s="101"/>
      <c r="R89" s="101"/>
      <c r="S89" s="254"/>
      <c r="T89" s="101"/>
      <c r="U89" s="189"/>
      <c r="V89" s="101"/>
      <c r="W89" s="189"/>
      <c r="X89" s="101"/>
      <c r="Y89" s="189"/>
      <c r="Z89" s="101"/>
      <c r="AA89" s="189"/>
      <c r="AB89" s="101"/>
      <c r="AC89" s="189"/>
      <c r="AD89" s="101"/>
      <c r="AE89" s="189"/>
      <c r="AF89" s="101"/>
      <c r="AG89" s="189"/>
      <c r="AH89" s="101"/>
      <c r="AI89" s="189"/>
      <c r="AJ89" s="101"/>
      <c r="AK89" s="189"/>
      <c r="AL89" s="101"/>
      <c r="AM89" s="189"/>
      <c r="AN89" s="101"/>
      <c r="AO89" s="101"/>
      <c r="AP89" s="101"/>
      <c r="AQ89" s="101"/>
      <c r="AR89" s="101"/>
      <c r="AS89" s="101"/>
      <c r="AT89" s="101"/>
      <c r="AU89" s="101"/>
      <c r="AV89" s="101"/>
      <c r="AW89" s="101"/>
      <c r="AX89" s="101"/>
    </row>
    <row r="90" spans="3:50" x14ac:dyDescent="0.25">
      <c r="C90" s="101"/>
      <c r="D90" s="101"/>
      <c r="E90" s="101"/>
      <c r="F90" s="101"/>
      <c r="G90" s="101"/>
      <c r="H90" s="101"/>
      <c r="I90" s="101"/>
      <c r="J90" s="101"/>
      <c r="K90" s="101"/>
      <c r="L90" s="101"/>
      <c r="M90" s="101"/>
      <c r="N90" s="101"/>
      <c r="O90" s="101"/>
      <c r="P90" s="101"/>
      <c r="Q90" s="101"/>
      <c r="R90" s="101"/>
      <c r="S90" s="254"/>
      <c r="T90" s="101"/>
      <c r="U90" s="189"/>
      <c r="V90" s="101"/>
      <c r="W90" s="189"/>
      <c r="X90" s="101"/>
      <c r="Y90" s="189"/>
      <c r="Z90" s="101"/>
      <c r="AA90" s="189"/>
      <c r="AB90" s="101"/>
      <c r="AC90" s="189"/>
      <c r="AD90" s="101"/>
      <c r="AE90" s="189"/>
      <c r="AF90" s="101"/>
      <c r="AG90" s="189"/>
      <c r="AH90" s="101"/>
      <c r="AI90" s="189"/>
      <c r="AJ90" s="101"/>
      <c r="AK90" s="189"/>
      <c r="AL90" s="101"/>
      <c r="AM90" s="189"/>
      <c r="AN90" s="101"/>
      <c r="AO90" s="101"/>
      <c r="AP90" s="101"/>
      <c r="AQ90" s="101"/>
      <c r="AR90" s="101"/>
      <c r="AS90" s="101"/>
      <c r="AT90" s="101"/>
      <c r="AU90" s="101"/>
      <c r="AV90" s="101"/>
      <c r="AW90" s="101"/>
      <c r="AX90" s="101"/>
    </row>
    <row r="91" spans="3:50" x14ac:dyDescent="0.25">
      <c r="C91" s="101"/>
      <c r="D91" s="101"/>
      <c r="E91" s="101"/>
      <c r="F91" s="101"/>
      <c r="G91" s="101"/>
      <c r="H91" s="101"/>
      <c r="I91" s="101"/>
      <c r="J91" s="101"/>
      <c r="K91" s="101"/>
      <c r="L91" s="101"/>
      <c r="M91" s="101"/>
      <c r="N91" s="101"/>
      <c r="O91" s="101"/>
      <c r="P91" s="101"/>
      <c r="Q91" s="101"/>
      <c r="R91" s="101"/>
      <c r="S91" s="254"/>
      <c r="T91" s="101"/>
      <c r="U91" s="189"/>
      <c r="V91" s="101"/>
      <c r="W91" s="189"/>
      <c r="X91" s="101"/>
      <c r="Y91" s="189"/>
      <c r="Z91" s="101"/>
      <c r="AA91" s="189"/>
      <c r="AB91" s="101"/>
      <c r="AC91" s="189"/>
      <c r="AD91" s="101"/>
      <c r="AE91" s="189"/>
      <c r="AF91" s="101"/>
      <c r="AG91" s="189"/>
      <c r="AH91" s="101"/>
      <c r="AI91" s="189"/>
      <c r="AJ91" s="101"/>
      <c r="AK91" s="189"/>
      <c r="AL91" s="101"/>
      <c r="AM91" s="189"/>
      <c r="AN91" s="101"/>
      <c r="AO91" s="101"/>
      <c r="AP91" s="101"/>
      <c r="AQ91" s="101"/>
      <c r="AR91" s="101"/>
      <c r="AS91" s="101"/>
      <c r="AT91" s="101"/>
      <c r="AU91" s="101"/>
      <c r="AV91" s="101"/>
      <c r="AW91" s="101"/>
      <c r="AX91" s="101"/>
    </row>
    <row r="92" spans="3:50" x14ac:dyDescent="0.25">
      <c r="C92" s="101"/>
      <c r="D92" s="101"/>
      <c r="E92" s="101"/>
      <c r="F92" s="101"/>
      <c r="G92" s="101"/>
      <c r="H92" s="101"/>
      <c r="I92" s="101"/>
      <c r="J92" s="101"/>
      <c r="K92" s="101"/>
      <c r="L92" s="101"/>
      <c r="M92" s="101"/>
      <c r="N92" s="101"/>
      <c r="O92" s="101"/>
      <c r="P92" s="101"/>
      <c r="Q92" s="101"/>
      <c r="R92" s="101"/>
      <c r="S92" s="254"/>
      <c r="T92" s="101"/>
      <c r="U92" s="189"/>
      <c r="V92" s="101"/>
      <c r="W92" s="189"/>
      <c r="X92" s="101"/>
      <c r="Y92" s="189"/>
      <c r="Z92" s="101"/>
      <c r="AA92" s="189"/>
      <c r="AB92" s="101"/>
      <c r="AC92" s="189"/>
      <c r="AD92" s="101"/>
      <c r="AE92" s="189"/>
      <c r="AF92" s="101"/>
      <c r="AG92" s="189"/>
      <c r="AH92" s="101"/>
      <c r="AI92" s="189"/>
      <c r="AJ92" s="101"/>
      <c r="AK92" s="189"/>
      <c r="AL92" s="101"/>
      <c r="AM92" s="189"/>
      <c r="AN92" s="101"/>
      <c r="AO92" s="101"/>
      <c r="AP92" s="101"/>
      <c r="AQ92" s="101"/>
      <c r="AR92" s="101"/>
      <c r="AS92" s="101"/>
      <c r="AT92" s="101"/>
      <c r="AU92" s="101"/>
      <c r="AV92" s="101"/>
      <c r="AW92" s="101"/>
      <c r="AX92" s="101"/>
    </row>
    <row r="93" spans="3:50" x14ac:dyDescent="0.25">
      <c r="C93" s="101"/>
      <c r="D93" s="101"/>
      <c r="E93" s="101"/>
      <c r="F93" s="101"/>
      <c r="G93" s="101"/>
      <c r="H93" s="101"/>
      <c r="I93" s="101"/>
      <c r="J93" s="101"/>
      <c r="K93" s="101"/>
      <c r="L93" s="101"/>
      <c r="M93" s="101"/>
      <c r="N93" s="101"/>
      <c r="O93" s="101"/>
      <c r="P93" s="101"/>
      <c r="Q93" s="101"/>
      <c r="R93" s="101"/>
      <c r="S93" s="254"/>
      <c r="T93" s="101"/>
      <c r="U93" s="189"/>
      <c r="V93" s="101"/>
      <c r="W93" s="189"/>
      <c r="X93" s="101"/>
      <c r="Y93" s="189"/>
      <c r="Z93" s="101"/>
      <c r="AA93" s="189"/>
      <c r="AB93" s="101"/>
      <c r="AC93" s="189"/>
      <c r="AD93" s="101"/>
      <c r="AE93" s="189"/>
      <c r="AF93" s="101"/>
      <c r="AG93" s="189"/>
      <c r="AH93" s="101"/>
      <c r="AI93" s="189"/>
      <c r="AJ93" s="101"/>
      <c r="AK93" s="189"/>
      <c r="AL93" s="101"/>
      <c r="AM93" s="189"/>
      <c r="AN93" s="101"/>
      <c r="AO93" s="101"/>
      <c r="AP93" s="101"/>
      <c r="AQ93" s="101"/>
      <c r="AR93" s="101"/>
      <c r="AS93" s="101"/>
      <c r="AT93" s="101"/>
      <c r="AU93" s="101"/>
      <c r="AV93" s="101"/>
      <c r="AW93" s="101"/>
      <c r="AX93" s="101"/>
    </row>
    <row r="94" spans="3:50" x14ac:dyDescent="0.25">
      <c r="C94" s="101"/>
      <c r="D94" s="101"/>
      <c r="E94" s="101"/>
      <c r="F94" s="101"/>
      <c r="G94" s="101"/>
      <c r="H94" s="101"/>
      <c r="I94" s="101"/>
      <c r="J94" s="101"/>
      <c r="K94" s="101"/>
      <c r="L94" s="101"/>
      <c r="M94" s="101"/>
      <c r="N94" s="101"/>
      <c r="O94" s="101"/>
      <c r="P94" s="101"/>
      <c r="Q94" s="101"/>
      <c r="R94" s="101"/>
      <c r="S94" s="254"/>
      <c r="T94" s="101"/>
      <c r="U94" s="189"/>
      <c r="V94" s="101"/>
      <c r="W94" s="189"/>
      <c r="X94" s="101"/>
      <c r="Y94" s="189"/>
      <c r="Z94" s="101"/>
      <c r="AA94" s="189"/>
      <c r="AB94" s="101"/>
      <c r="AC94" s="189"/>
      <c r="AD94" s="101"/>
      <c r="AE94" s="189"/>
      <c r="AF94" s="101"/>
      <c r="AG94" s="189"/>
      <c r="AH94" s="101"/>
      <c r="AI94" s="189"/>
      <c r="AJ94" s="101"/>
      <c r="AK94" s="189"/>
      <c r="AL94" s="101"/>
      <c r="AM94" s="189"/>
      <c r="AN94" s="101"/>
      <c r="AO94" s="101"/>
      <c r="AP94" s="101"/>
      <c r="AQ94" s="101"/>
      <c r="AR94" s="101"/>
      <c r="AS94" s="101"/>
      <c r="AT94" s="101"/>
      <c r="AU94" s="101"/>
      <c r="AV94" s="101"/>
      <c r="AW94" s="101"/>
      <c r="AX94" s="101"/>
    </row>
    <row r="95" spans="3:50" x14ac:dyDescent="0.25">
      <c r="C95" s="101"/>
      <c r="D95" s="101"/>
      <c r="E95" s="101"/>
      <c r="F95" s="101"/>
      <c r="G95" s="101"/>
      <c r="H95" s="101"/>
      <c r="I95" s="101"/>
      <c r="J95" s="101"/>
      <c r="K95" s="101"/>
      <c r="L95" s="101"/>
      <c r="M95" s="101"/>
      <c r="N95" s="101"/>
      <c r="O95" s="101"/>
      <c r="P95" s="101"/>
      <c r="Q95" s="101"/>
      <c r="R95" s="101"/>
      <c r="S95" s="254"/>
      <c r="T95" s="101"/>
      <c r="U95" s="189"/>
      <c r="V95" s="101"/>
      <c r="W95" s="189"/>
      <c r="X95" s="101"/>
      <c r="Y95" s="189"/>
      <c r="Z95" s="101"/>
      <c r="AA95" s="189"/>
      <c r="AB95" s="101"/>
      <c r="AC95" s="189"/>
      <c r="AD95" s="101"/>
      <c r="AE95" s="189"/>
      <c r="AF95" s="101"/>
      <c r="AG95" s="189"/>
      <c r="AH95" s="101"/>
      <c r="AI95" s="189"/>
      <c r="AJ95" s="101"/>
      <c r="AK95" s="189"/>
      <c r="AL95" s="101"/>
      <c r="AM95" s="189"/>
      <c r="AN95" s="101"/>
      <c r="AO95" s="101"/>
      <c r="AP95" s="101"/>
      <c r="AQ95" s="101"/>
      <c r="AR95" s="101"/>
      <c r="AS95" s="101"/>
      <c r="AT95" s="101"/>
      <c r="AU95" s="101"/>
      <c r="AV95" s="101"/>
      <c r="AW95" s="101"/>
      <c r="AX95" s="101"/>
    </row>
    <row r="96" spans="3:50" x14ac:dyDescent="0.25">
      <c r="C96" s="101"/>
      <c r="D96" s="101"/>
      <c r="E96" s="101"/>
      <c r="F96" s="101"/>
      <c r="G96" s="101"/>
      <c r="H96" s="101"/>
      <c r="I96" s="101"/>
      <c r="J96" s="101"/>
      <c r="K96" s="101"/>
      <c r="L96" s="101"/>
      <c r="M96" s="101"/>
      <c r="N96" s="101"/>
      <c r="O96" s="101"/>
      <c r="P96" s="101"/>
      <c r="Q96" s="101"/>
      <c r="R96" s="101"/>
      <c r="S96" s="254"/>
      <c r="T96" s="101"/>
      <c r="U96" s="189"/>
      <c r="V96" s="101"/>
      <c r="W96" s="189"/>
      <c r="X96" s="101"/>
      <c r="Y96" s="189"/>
      <c r="Z96" s="101"/>
      <c r="AA96" s="189"/>
      <c r="AB96" s="101"/>
      <c r="AC96" s="189"/>
      <c r="AD96" s="101"/>
      <c r="AE96" s="189"/>
      <c r="AF96" s="101"/>
      <c r="AG96" s="189"/>
      <c r="AH96" s="101"/>
      <c r="AI96" s="189"/>
      <c r="AJ96" s="101"/>
      <c r="AK96" s="189"/>
      <c r="AL96" s="101"/>
      <c r="AM96" s="189"/>
      <c r="AN96" s="101"/>
      <c r="AO96" s="101"/>
      <c r="AP96" s="101"/>
      <c r="AQ96" s="101"/>
      <c r="AR96" s="101"/>
      <c r="AS96" s="101"/>
      <c r="AT96" s="101"/>
      <c r="AU96" s="101"/>
      <c r="AV96" s="101"/>
      <c r="AW96" s="101"/>
      <c r="AX96" s="101"/>
    </row>
    <row r="97" spans="3:50" x14ac:dyDescent="0.25">
      <c r="C97" s="101"/>
      <c r="D97" s="101"/>
      <c r="E97" s="101"/>
      <c r="F97" s="101"/>
      <c r="G97" s="101"/>
      <c r="H97" s="101"/>
      <c r="I97" s="101"/>
      <c r="J97" s="101"/>
      <c r="K97" s="101"/>
      <c r="L97" s="101"/>
      <c r="M97" s="101"/>
      <c r="N97" s="101"/>
      <c r="O97" s="101"/>
      <c r="P97" s="101"/>
      <c r="Q97" s="101"/>
      <c r="R97" s="101"/>
      <c r="S97" s="254"/>
      <c r="T97" s="101"/>
      <c r="U97" s="189"/>
      <c r="V97" s="101"/>
      <c r="W97" s="189"/>
      <c r="X97" s="101"/>
      <c r="Y97" s="189"/>
      <c r="Z97" s="101"/>
      <c r="AA97" s="189"/>
      <c r="AB97" s="101"/>
      <c r="AC97" s="189"/>
      <c r="AD97" s="101"/>
      <c r="AE97" s="189"/>
      <c r="AF97" s="101"/>
      <c r="AG97" s="189"/>
      <c r="AH97" s="101"/>
      <c r="AI97" s="189"/>
      <c r="AJ97" s="101"/>
      <c r="AK97" s="189"/>
      <c r="AL97" s="101"/>
      <c r="AM97" s="189"/>
      <c r="AN97" s="101"/>
      <c r="AO97" s="101"/>
      <c r="AP97" s="101"/>
      <c r="AQ97" s="101"/>
      <c r="AR97" s="101"/>
      <c r="AS97" s="101"/>
      <c r="AT97" s="101"/>
      <c r="AU97" s="101"/>
      <c r="AV97" s="101"/>
      <c r="AW97" s="101"/>
      <c r="AX97" s="101"/>
    </row>
    <row r="98" spans="3:50" x14ac:dyDescent="0.25">
      <c r="C98" s="101"/>
      <c r="D98" s="101"/>
      <c r="E98" s="101"/>
      <c r="F98" s="101"/>
      <c r="G98" s="101"/>
      <c r="H98" s="101"/>
      <c r="I98" s="101"/>
      <c r="J98" s="101"/>
      <c r="K98" s="101"/>
      <c r="L98" s="101"/>
      <c r="M98" s="101"/>
      <c r="N98" s="101"/>
      <c r="O98" s="101"/>
      <c r="P98" s="101"/>
      <c r="Q98" s="101"/>
      <c r="R98" s="101"/>
      <c r="S98" s="254"/>
      <c r="T98" s="101"/>
      <c r="U98" s="189"/>
      <c r="V98" s="101"/>
      <c r="W98" s="189"/>
      <c r="X98" s="101"/>
      <c r="Y98" s="189"/>
      <c r="Z98" s="101"/>
      <c r="AA98" s="189"/>
      <c r="AB98" s="101"/>
      <c r="AC98" s="189"/>
      <c r="AD98" s="101"/>
      <c r="AE98" s="189"/>
      <c r="AF98" s="101"/>
      <c r="AG98" s="189"/>
      <c r="AH98" s="101"/>
      <c r="AI98" s="189"/>
      <c r="AJ98" s="101"/>
      <c r="AK98" s="189"/>
      <c r="AL98" s="101"/>
      <c r="AM98" s="189"/>
      <c r="AN98" s="101"/>
      <c r="AO98" s="101"/>
      <c r="AP98" s="101"/>
      <c r="AQ98" s="101"/>
      <c r="AR98" s="101"/>
      <c r="AS98" s="101"/>
      <c r="AT98" s="101"/>
      <c r="AU98" s="101"/>
      <c r="AV98" s="101"/>
      <c r="AW98" s="101"/>
      <c r="AX98" s="101"/>
    </row>
    <row r="99" spans="3:50" x14ac:dyDescent="0.25">
      <c r="C99" s="101"/>
      <c r="D99" s="101"/>
      <c r="E99" s="101"/>
      <c r="F99" s="101"/>
      <c r="G99" s="101"/>
      <c r="H99" s="101"/>
      <c r="I99" s="101"/>
      <c r="J99" s="101"/>
      <c r="K99" s="101"/>
      <c r="L99" s="101"/>
      <c r="M99" s="101"/>
      <c r="N99" s="101"/>
      <c r="O99" s="101"/>
      <c r="P99" s="101"/>
      <c r="Q99" s="101"/>
      <c r="R99" s="101"/>
      <c r="S99" s="254"/>
      <c r="T99" s="101"/>
      <c r="U99" s="189"/>
      <c r="V99" s="101"/>
      <c r="W99" s="189"/>
      <c r="X99" s="101"/>
      <c r="Y99" s="189"/>
      <c r="Z99" s="101"/>
      <c r="AA99" s="189"/>
      <c r="AB99" s="101"/>
      <c r="AC99" s="189"/>
      <c r="AD99" s="101"/>
      <c r="AE99" s="189"/>
      <c r="AF99" s="101"/>
      <c r="AG99" s="189"/>
      <c r="AH99" s="101"/>
      <c r="AI99" s="189"/>
      <c r="AJ99" s="101"/>
      <c r="AK99" s="189"/>
      <c r="AL99" s="101"/>
      <c r="AM99" s="189"/>
      <c r="AN99" s="101"/>
      <c r="AO99" s="101"/>
      <c r="AP99" s="101"/>
      <c r="AQ99" s="101"/>
      <c r="AR99" s="101"/>
      <c r="AS99" s="101"/>
      <c r="AT99" s="101"/>
      <c r="AU99" s="101"/>
      <c r="AV99" s="101"/>
      <c r="AW99" s="101"/>
      <c r="AX99" s="101"/>
    </row>
    <row r="100" spans="3:50" x14ac:dyDescent="0.25">
      <c r="C100" s="101"/>
      <c r="D100" s="101"/>
      <c r="E100" s="101"/>
      <c r="F100" s="101"/>
      <c r="G100" s="101"/>
      <c r="H100" s="101"/>
      <c r="I100" s="101"/>
      <c r="J100" s="101"/>
      <c r="K100" s="101"/>
      <c r="L100" s="101"/>
      <c r="M100" s="101"/>
      <c r="N100" s="101"/>
      <c r="O100" s="101"/>
      <c r="P100" s="101"/>
      <c r="Q100" s="101"/>
      <c r="R100" s="101"/>
      <c r="S100" s="254"/>
      <c r="T100" s="101"/>
      <c r="U100" s="189"/>
      <c r="V100" s="101"/>
      <c r="W100" s="189"/>
      <c r="X100" s="101"/>
      <c r="Y100" s="189"/>
      <c r="Z100" s="101"/>
      <c r="AA100" s="189"/>
      <c r="AB100" s="101"/>
      <c r="AC100" s="189"/>
      <c r="AD100" s="101"/>
      <c r="AE100" s="189"/>
      <c r="AF100" s="101"/>
      <c r="AG100" s="189"/>
      <c r="AH100" s="101"/>
      <c r="AI100" s="189"/>
      <c r="AJ100" s="101"/>
      <c r="AK100" s="189"/>
      <c r="AL100" s="101"/>
      <c r="AM100" s="189"/>
      <c r="AN100" s="101"/>
      <c r="AO100" s="101"/>
      <c r="AP100" s="101"/>
      <c r="AQ100" s="101"/>
      <c r="AR100" s="101"/>
      <c r="AS100" s="101"/>
      <c r="AT100" s="101"/>
      <c r="AU100" s="101"/>
      <c r="AV100" s="101"/>
      <c r="AW100" s="101"/>
      <c r="AX100" s="101"/>
    </row>
    <row r="101" spans="3:50" x14ac:dyDescent="0.25">
      <c r="C101" s="101"/>
      <c r="D101" s="101"/>
      <c r="E101" s="101"/>
      <c r="F101" s="101"/>
      <c r="G101" s="101"/>
      <c r="H101" s="101"/>
      <c r="I101" s="101"/>
      <c r="J101" s="101"/>
      <c r="K101" s="101"/>
      <c r="L101" s="101"/>
      <c r="M101" s="101"/>
      <c r="N101" s="101"/>
      <c r="O101" s="101"/>
      <c r="P101" s="101"/>
      <c r="Q101" s="101"/>
      <c r="R101" s="101"/>
      <c r="S101" s="254"/>
      <c r="T101" s="101"/>
      <c r="U101" s="189"/>
      <c r="V101" s="101"/>
      <c r="W101" s="189"/>
      <c r="X101" s="101"/>
      <c r="Y101" s="189"/>
      <c r="Z101" s="101"/>
      <c r="AA101" s="189"/>
      <c r="AB101" s="101"/>
      <c r="AC101" s="189"/>
      <c r="AD101" s="101"/>
      <c r="AE101" s="189"/>
      <c r="AF101" s="101"/>
      <c r="AG101" s="189"/>
      <c r="AH101" s="101"/>
      <c r="AI101" s="189"/>
      <c r="AJ101" s="101"/>
      <c r="AK101" s="189"/>
      <c r="AL101" s="101"/>
      <c r="AM101" s="189"/>
      <c r="AN101" s="101"/>
      <c r="AO101" s="101"/>
      <c r="AP101" s="101"/>
      <c r="AQ101" s="101"/>
      <c r="AR101" s="101"/>
      <c r="AS101" s="101"/>
      <c r="AT101" s="101"/>
      <c r="AU101" s="101"/>
      <c r="AV101" s="101"/>
      <c r="AW101" s="101"/>
      <c r="AX101" s="101"/>
    </row>
    <row r="102" spans="3:50" x14ac:dyDescent="0.25">
      <c r="C102" s="101"/>
      <c r="D102" s="101"/>
      <c r="E102" s="101"/>
      <c r="F102" s="101"/>
      <c r="G102" s="101"/>
      <c r="H102" s="101"/>
      <c r="I102" s="101"/>
      <c r="J102" s="101"/>
      <c r="K102" s="101"/>
      <c r="L102" s="101"/>
      <c r="M102" s="101"/>
      <c r="N102" s="101"/>
      <c r="O102" s="101"/>
      <c r="P102" s="101"/>
      <c r="Q102" s="101"/>
      <c r="R102" s="101"/>
      <c r="S102" s="254"/>
      <c r="T102" s="101"/>
      <c r="U102" s="189"/>
      <c r="V102" s="101"/>
      <c r="W102" s="189"/>
      <c r="X102" s="101"/>
      <c r="Y102" s="189"/>
      <c r="Z102" s="101"/>
      <c r="AA102" s="189"/>
      <c r="AB102" s="101"/>
      <c r="AC102" s="189"/>
      <c r="AD102" s="101"/>
      <c r="AE102" s="189"/>
      <c r="AF102" s="101"/>
      <c r="AG102" s="189"/>
      <c r="AH102" s="101"/>
      <c r="AI102" s="189"/>
      <c r="AJ102" s="101"/>
      <c r="AK102" s="189"/>
      <c r="AL102" s="101"/>
      <c r="AM102" s="189"/>
      <c r="AN102" s="101"/>
      <c r="AO102" s="101"/>
      <c r="AP102" s="101"/>
      <c r="AQ102" s="101"/>
      <c r="AR102" s="101"/>
      <c r="AS102" s="101"/>
      <c r="AT102" s="101"/>
      <c r="AU102" s="101"/>
      <c r="AV102" s="101"/>
      <c r="AW102" s="101"/>
      <c r="AX102" s="101"/>
    </row>
    <row r="103" spans="3:50" x14ac:dyDescent="0.25">
      <c r="C103" s="101"/>
      <c r="D103" s="101"/>
      <c r="E103" s="101"/>
      <c r="F103" s="101"/>
      <c r="G103" s="101"/>
      <c r="H103" s="101"/>
      <c r="I103" s="101"/>
      <c r="J103" s="101"/>
      <c r="K103" s="101"/>
      <c r="L103" s="101"/>
      <c r="M103" s="101"/>
      <c r="N103" s="101"/>
      <c r="O103" s="101"/>
      <c r="P103" s="101"/>
      <c r="Q103" s="101"/>
      <c r="R103" s="101"/>
      <c r="S103" s="254"/>
      <c r="T103" s="101"/>
      <c r="U103" s="189"/>
      <c r="V103" s="101"/>
      <c r="W103" s="189"/>
      <c r="X103" s="101"/>
      <c r="Y103" s="189"/>
      <c r="Z103" s="101"/>
      <c r="AA103" s="189"/>
      <c r="AB103" s="101"/>
      <c r="AC103" s="189"/>
      <c r="AD103" s="101"/>
      <c r="AE103" s="189"/>
      <c r="AF103" s="101"/>
      <c r="AG103" s="189"/>
      <c r="AH103" s="101"/>
      <c r="AI103" s="189"/>
      <c r="AJ103" s="101"/>
      <c r="AK103" s="189"/>
      <c r="AL103" s="101"/>
      <c r="AM103" s="189"/>
      <c r="AN103" s="101"/>
      <c r="AO103" s="101"/>
      <c r="AP103" s="101"/>
      <c r="AQ103" s="101"/>
      <c r="AR103" s="101"/>
      <c r="AS103" s="101"/>
      <c r="AT103" s="101"/>
      <c r="AU103" s="101"/>
      <c r="AV103" s="101"/>
      <c r="AW103" s="101"/>
      <c r="AX103" s="101"/>
    </row>
    <row r="104" spans="3:50" x14ac:dyDescent="0.25">
      <c r="C104" s="101"/>
      <c r="D104" s="101"/>
      <c r="E104" s="101"/>
      <c r="F104" s="101"/>
      <c r="G104" s="101"/>
      <c r="H104" s="101"/>
      <c r="I104" s="101"/>
      <c r="J104" s="101"/>
      <c r="K104" s="101"/>
      <c r="L104" s="101"/>
      <c r="M104" s="101"/>
      <c r="N104" s="101"/>
      <c r="O104" s="101"/>
      <c r="P104" s="101"/>
      <c r="Q104" s="101"/>
      <c r="R104" s="101"/>
      <c r="S104" s="254"/>
      <c r="T104" s="101"/>
      <c r="U104" s="189"/>
      <c r="V104" s="101"/>
      <c r="W104" s="189"/>
      <c r="X104" s="101"/>
      <c r="Y104" s="189"/>
      <c r="Z104" s="101"/>
      <c r="AA104" s="189"/>
      <c r="AB104" s="101"/>
      <c r="AC104" s="189"/>
      <c r="AD104" s="101"/>
      <c r="AE104" s="189"/>
      <c r="AF104" s="101"/>
      <c r="AG104" s="189"/>
      <c r="AH104" s="101"/>
      <c r="AI104" s="189"/>
      <c r="AJ104" s="101"/>
      <c r="AK104" s="189"/>
      <c r="AL104" s="101"/>
      <c r="AM104" s="189"/>
      <c r="AN104" s="101"/>
      <c r="AO104" s="101"/>
      <c r="AP104" s="101"/>
      <c r="AQ104" s="101"/>
      <c r="AR104" s="101"/>
      <c r="AS104" s="101"/>
      <c r="AT104" s="101"/>
      <c r="AU104" s="101"/>
      <c r="AV104" s="101"/>
      <c r="AW104" s="101"/>
      <c r="AX104" s="101"/>
    </row>
    <row r="105" spans="3:50" x14ac:dyDescent="0.25">
      <c r="C105" s="101"/>
      <c r="D105" s="101"/>
      <c r="E105" s="101"/>
      <c r="F105" s="101"/>
      <c r="G105" s="101"/>
      <c r="H105" s="101"/>
      <c r="I105" s="101"/>
      <c r="J105" s="101"/>
      <c r="K105" s="101"/>
      <c r="L105" s="101"/>
      <c r="M105" s="101"/>
      <c r="N105" s="101"/>
      <c r="O105" s="101"/>
      <c r="P105" s="101"/>
      <c r="Q105" s="101"/>
      <c r="R105" s="101"/>
      <c r="S105" s="254"/>
      <c r="T105" s="101"/>
      <c r="U105" s="189"/>
      <c r="V105" s="101"/>
      <c r="W105" s="189"/>
      <c r="X105" s="101"/>
      <c r="Y105" s="189"/>
      <c r="Z105" s="101"/>
      <c r="AA105" s="189"/>
      <c r="AB105" s="101"/>
      <c r="AC105" s="189"/>
      <c r="AD105" s="101"/>
      <c r="AE105" s="189"/>
      <c r="AF105" s="101"/>
      <c r="AG105" s="189"/>
      <c r="AH105" s="101"/>
      <c r="AI105" s="189"/>
      <c r="AJ105" s="101"/>
      <c r="AK105" s="189"/>
      <c r="AL105" s="101"/>
      <c r="AM105" s="189"/>
      <c r="AN105" s="101"/>
      <c r="AO105" s="101"/>
      <c r="AP105" s="101"/>
      <c r="AQ105" s="101"/>
      <c r="AR105" s="101"/>
      <c r="AS105" s="101"/>
      <c r="AT105" s="101"/>
      <c r="AU105" s="101"/>
      <c r="AV105" s="101"/>
      <c r="AW105" s="101"/>
      <c r="AX105" s="101"/>
    </row>
    <row r="106" spans="3:50" x14ac:dyDescent="0.25">
      <c r="C106" s="101"/>
      <c r="D106" s="101"/>
      <c r="E106" s="101"/>
      <c r="F106" s="101"/>
      <c r="G106" s="101"/>
      <c r="H106" s="101"/>
      <c r="I106" s="101"/>
      <c r="J106" s="101"/>
      <c r="K106" s="101"/>
      <c r="L106" s="101"/>
      <c r="M106" s="101"/>
      <c r="N106" s="101"/>
      <c r="O106" s="101"/>
      <c r="P106" s="101"/>
      <c r="Q106" s="101"/>
      <c r="R106" s="101"/>
      <c r="S106" s="254"/>
      <c r="T106" s="101"/>
      <c r="U106" s="189"/>
      <c r="V106" s="101"/>
      <c r="W106" s="189"/>
      <c r="X106" s="101"/>
      <c r="Y106" s="189"/>
      <c r="Z106" s="101"/>
      <c r="AA106" s="189"/>
      <c r="AB106" s="101"/>
      <c r="AC106" s="189"/>
      <c r="AD106" s="101"/>
      <c r="AE106" s="189"/>
      <c r="AF106" s="101"/>
      <c r="AG106" s="189"/>
      <c r="AH106" s="101"/>
      <c r="AI106" s="189"/>
      <c r="AJ106" s="101"/>
      <c r="AK106" s="189"/>
      <c r="AL106" s="101"/>
      <c r="AM106" s="189"/>
      <c r="AN106" s="101"/>
      <c r="AO106" s="101"/>
      <c r="AP106" s="101"/>
      <c r="AQ106" s="101"/>
      <c r="AR106" s="101"/>
      <c r="AS106" s="101"/>
      <c r="AT106" s="101"/>
      <c r="AU106" s="101"/>
      <c r="AV106" s="101"/>
      <c r="AW106" s="101"/>
      <c r="AX106" s="101"/>
    </row>
    <row r="107" spans="3:50" x14ac:dyDescent="0.25">
      <c r="C107" s="101"/>
      <c r="D107" s="101"/>
      <c r="E107" s="101"/>
      <c r="F107" s="101"/>
      <c r="G107" s="101"/>
      <c r="H107" s="101"/>
      <c r="I107" s="101"/>
      <c r="J107" s="101"/>
      <c r="K107" s="101"/>
      <c r="L107" s="101"/>
      <c r="M107" s="101"/>
      <c r="N107" s="101"/>
      <c r="O107" s="101"/>
      <c r="P107" s="101"/>
      <c r="Q107" s="101"/>
      <c r="R107" s="101"/>
      <c r="S107" s="254"/>
      <c r="T107" s="101"/>
      <c r="U107" s="189"/>
      <c r="V107" s="101"/>
      <c r="W107" s="189"/>
      <c r="X107" s="101"/>
      <c r="Y107" s="189"/>
      <c r="Z107" s="101"/>
      <c r="AA107" s="189"/>
      <c r="AB107" s="101"/>
      <c r="AC107" s="189"/>
      <c r="AD107" s="101"/>
      <c r="AE107" s="189"/>
      <c r="AF107" s="101"/>
      <c r="AG107" s="189"/>
      <c r="AH107" s="101"/>
      <c r="AI107" s="189"/>
      <c r="AJ107" s="101"/>
      <c r="AK107" s="189"/>
      <c r="AL107" s="101"/>
      <c r="AM107" s="189"/>
      <c r="AN107" s="101"/>
      <c r="AO107" s="101"/>
      <c r="AP107" s="101"/>
      <c r="AQ107" s="101"/>
      <c r="AR107" s="101"/>
      <c r="AS107" s="101"/>
      <c r="AT107" s="101"/>
      <c r="AU107" s="101"/>
      <c r="AV107" s="101"/>
      <c r="AW107" s="101"/>
      <c r="AX107" s="101"/>
    </row>
    <row r="108" spans="3:50" x14ac:dyDescent="0.25">
      <c r="C108" s="101"/>
      <c r="D108" s="101"/>
      <c r="E108" s="101"/>
      <c r="F108" s="101"/>
      <c r="G108" s="101"/>
      <c r="H108" s="101"/>
      <c r="I108" s="101"/>
      <c r="J108" s="101"/>
      <c r="K108" s="101"/>
      <c r="L108" s="101"/>
      <c r="M108" s="101"/>
      <c r="N108" s="101"/>
      <c r="O108" s="101"/>
      <c r="P108" s="101"/>
      <c r="Q108" s="101"/>
      <c r="R108" s="101"/>
      <c r="S108" s="254"/>
      <c r="T108" s="101"/>
      <c r="U108" s="189"/>
      <c r="V108" s="101"/>
      <c r="W108" s="189"/>
      <c r="X108" s="101"/>
      <c r="Y108" s="189"/>
      <c r="Z108" s="101"/>
      <c r="AA108" s="189"/>
      <c r="AB108" s="101"/>
      <c r="AC108" s="189"/>
      <c r="AD108" s="101"/>
      <c r="AE108" s="189"/>
      <c r="AF108" s="101"/>
      <c r="AG108" s="189"/>
      <c r="AH108" s="101"/>
      <c r="AI108" s="189"/>
      <c r="AJ108" s="101"/>
      <c r="AK108" s="189"/>
      <c r="AL108" s="101"/>
      <c r="AM108" s="189"/>
      <c r="AN108" s="101"/>
      <c r="AO108" s="101"/>
      <c r="AP108" s="101"/>
      <c r="AQ108" s="101"/>
      <c r="AR108" s="101"/>
      <c r="AS108" s="101"/>
      <c r="AT108" s="101"/>
      <c r="AU108" s="101"/>
      <c r="AV108" s="101"/>
      <c r="AW108" s="101"/>
      <c r="AX108" s="101"/>
    </row>
    <row r="109" spans="3:50" x14ac:dyDescent="0.25">
      <c r="C109" s="101"/>
      <c r="D109" s="101"/>
      <c r="E109" s="101"/>
      <c r="F109" s="101"/>
      <c r="G109" s="101"/>
      <c r="H109" s="101"/>
      <c r="I109" s="101"/>
      <c r="J109" s="101"/>
      <c r="K109" s="101"/>
      <c r="L109" s="101"/>
      <c r="M109" s="101"/>
      <c r="N109" s="101"/>
      <c r="O109" s="101"/>
      <c r="P109" s="101"/>
      <c r="Q109" s="101"/>
      <c r="R109" s="101"/>
      <c r="S109" s="254"/>
      <c r="T109" s="101"/>
      <c r="U109" s="189"/>
      <c r="V109" s="101"/>
      <c r="W109" s="189"/>
      <c r="X109" s="101"/>
      <c r="Y109" s="189"/>
      <c r="Z109" s="101"/>
      <c r="AA109" s="189"/>
      <c r="AB109" s="101"/>
      <c r="AC109" s="189"/>
      <c r="AD109" s="101"/>
      <c r="AE109" s="189"/>
      <c r="AF109" s="101"/>
      <c r="AG109" s="189"/>
      <c r="AH109" s="101"/>
      <c r="AI109" s="189"/>
      <c r="AJ109" s="101"/>
      <c r="AK109" s="189"/>
      <c r="AL109" s="101"/>
      <c r="AM109" s="189"/>
      <c r="AN109" s="101"/>
      <c r="AO109" s="101"/>
      <c r="AP109" s="101"/>
      <c r="AQ109" s="101"/>
      <c r="AR109" s="101"/>
      <c r="AS109" s="101"/>
      <c r="AT109" s="101"/>
      <c r="AU109" s="101"/>
      <c r="AV109" s="101"/>
      <c r="AW109" s="101"/>
      <c r="AX109" s="101"/>
    </row>
    <row r="110" spans="3:50" x14ac:dyDescent="0.25">
      <c r="C110" s="101"/>
      <c r="D110" s="101"/>
      <c r="E110" s="101"/>
      <c r="F110" s="101"/>
      <c r="G110" s="101"/>
      <c r="H110" s="101"/>
      <c r="I110" s="101"/>
      <c r="J110" s="101"/>
      <c r="K110" s="101"/>
      <c r="L110" s="101"/>
      <c r="M110" s="101"/>
      <c r="N110" s="101"/>
      <c r="O110" s="101"/>
      <c r="P110" s="101"/>
      <c r="Q110" s="101"/>
      <c r="R110" s="101"/>
      <c r="S110" s="254"/>
      <c r="T110" s="101"/>
      <c r="U110" s="189"/>
      <c r="V110" s="101"/>
      <c r="W110" s="189"/>
      <c r="X110" s="101"/>
      <c r="Y110" s="189"/>
      <c r="Z110" s="101"/>
      <c r="AA110" s="189"/>
      <c r="AB110" s="101"/>
      <c r="AC110" s="189"/>
      <c r="AD110" s="101"/>
      <c r="AE110" s="189"/>
      <c r="AF110" s="101"/>
      <c r="AG110" s="189"/>
      <c r="AH110" s="101"/>
      <c r="AI110" s="189"/>
      <c r="AJ110" s="101"/>
      <c r="AK110" s="189"/>
      <c r="AL110" s="101"/>
      <c r="AM110" s="189"/>
      <c r="AN110" s="101"/>
      <c r="AO110" s="101"/>
      <c r="AP110" s="101"/>
      <c r="AQ110" s="101"/>
      <c r="AR110" s="101"/>
      <c r="AS110" s="101"/>
      <c r="AT110" s="101"/>
      <c r="AU110" s="101"/>
      <c r="AV110" s="101"/>
      <c r="AW110" s="101"/>
      <c r="AX110" s="101"/>
    </row>
    <row r="111" spans="3:50" x14ac:dyDescent="0.25">
      <c r="C111" s="101"/>
      <c r="D111" s="101"/>
      <c r="E111" s="101"/>
      <c r="F111" s="101"/>
      <c r="G111" s="101"/>
      <c r="H111" s="101"/>
      <c r="I111" s="101"/>
      <c r="J111" s="101"/>
      <c r="K111" s="101"/>
      <c r="L111" s="101"/>
      <c r="M111" s="101"/>
      <c r="N111" s="101"/>
      <c r="O111" s="101"/>
      <c r="P111" s="101"/>
      <c r="Q111" s="101"/>
      <c r="R111" s="101"/>
      <c r="S111" s="254"/>
      <c r="T111" s="101"/>
      <c r="U111" s="189"/>
      <c r="V111" s="101"/>
      <c r="W111" s="189"/>
      <c r="X111" s="101"/>
      <c r="Y111" s="189"/>
      <c r="Z111" s="101"/>
      <c r="AA111" s="189"/>
      <c r="AB111" s="101"/>
      <c r="AC111" s="189"/>
      <c r="AD111" s="101"/>
      <c r="AE111" s="189"/>
      <c r="AF111" s="101"/>
      <c r="AG111" s="189"/>
      <c r="AH111" s="101"/>
      <c r="AI111" s="189"/>
      <c r="AJ111" s="101"/>
      <c r="AK111" s="189"/>
      <c r="AL111" s="101"/>
      <c r="AM111" s="189"/>
      <c r="AN111" s="101"/>
      <c r="AO111" s="101"/>
      <c r="AP111" s="101"/>
      <c r="AQ111" s="101"/>
      <c r="AR111" s="101"/>
      <c r="AS111" s="101"/>
      <c r="AT111" s="101"/>
      <c r="AU111" s="101"/>
      <c r="AV111" s="101"/>
      <c r="AW111" s="101"/>
      <c r="AX111" s="101"/>
    </row>
    <row r="112" spans="3:50" x14ac:dyDescent="0.25">
      <c r="C112" s="101"/>
      <c r="D112" s="101"/>
      <c r="E112" s="101"/>
      <c r="F112" s="101"/>
      <c r="G112" s="101"/>
      <c r="H112" s="101"/>
      <c r="I112" s="101"/>
      <c r="J112" s="101"/>
      <c r="K112" s="101"/>
      <c r="L112" s="101"/>
      <c r="M112" s="101"/>
      <c r="N112" s="101"/>
      <c r="O112" s="101"/>
      <c r="P112" s="101"/>
      <c r="Q112" s="101"/>
      <c r="R112" s="101"/>
      <c r="S112" s="254"/>
      <c r="T112" s="101"/>
      <c r="U112" s="189"/>
      <c r="V112" s="101"/>
      <c r="W112" s="189"/>
      <c r="X112" s="101"/>
      <c r="Y112" s="189"/>
      <c r="Z112" s="101"/>
      <c r="AA112" s="189"/>
      <c r="AB112" s="101"/>
      <c r="AC112" s="189"/>
      <c r="AD112" s="101"/>
      <c r="AE112" s="189"/>
      <c r="AF112" s="101"/>
      <c r="AG112" s="189"/>
      <c r="AH112" s="101"/>
      <c r="AI112" s="189"/>
      <c r="AJ112" s="101"/>
      <c r="AK112" s="189"/>
      <c r="AL112" s="101"/>
      <c r="AM112" s="189"/>
      <c r="AN112" s="101"/>
      <c r="AO112" s="101"/>
      <c r="AP112" s="101"/>
      <c r="AQ112" s="101"/>
      <c r="AR112" s="101"/>
      <c r="AS112" s="101"/>
      <c r="AT112" s="101"/>
      <c r="AU112" s="101"/>
      <c r="AV112" s="101"/>
      <c r="AW112" s="101"/>
      <c r="AX112" s="101"/>
    </row>
    <row r="113" spans="3:50" x14ac:dyDescent="0.25">
      <c r="C113" s="101"/>
      <c r="D113" s="101"/>
      <c r="E113" s="101"/>
      <c r="F113" s="101"/>
      <c r="G113" s="101"/>
      <c r="H113" s="101"/>
      <c r="I113" s="101"/>
      <c r="J113" s="101"/>
      <c r="K113" s="101"/>
      <c r="L113" s="101"/>
      <c r="M113" s="101"/>
      <c r="N113" s="101"/>
      <c r="O113" s="101"/>
      <c r="P113" s="101"/>
      <c r="Q113" s="101"/>
      <c r="R113" s="101"/>
      <c r="S113" s="254"/>
      <c r="T113" s="101"/>
      <c r="U113" s="189"/>
      <c r="V113" s="101"/>
      <c r="W113" s="189"/>
      <c r="X113" s="101"/>
      <c r="Y113" s="189"/>
      <c r="Z113" s="101"/>
      <c r="AA113" s="189"/>
      <c r="AB113" s="101"/>
      <c r="AC113" s="189"/>
      <c r="AD113" s="101"/>
      <c r="AE113" s="189"/>
      <c r="AF113" s="101"/>
      <c r="AG113" s="189"/>
      <c r="AH113" s="101"/>
      <c r="AI113" s="189"/>
      <c r="AJ113" s="101"/>
      <c r="AK113" s="189"/>
      <c r="AL113" s="101"/>
      <c r="AM113" s="189"/>
      <c r="AN113" s="101"/>
      <c r="AO113" s="101"/>
      <c r="AP113" s="101"/>
      <c r="AQ113" s="101"/>
      <c r="AR113" s="101"/>
      <c r="AS113" s="101"/>
      <c r="AT113" s="101"/>
      <c r="AU113" s="101"/>
      <c r="AV113" s="101"/>
      <c r="AW113" s="101"/>
      <c r="AX113" s="101"/>
    </row>
    <row r="114" spans="3:50" x14ac:dyDescent="0.25">
      <c r="C114" s="101"/>
      <c r="D114" s="101"/>
      <c r="E114" s="101"/>
      <c r="F114" s="101"/>
      <c r="G114" s="101"/>
      <c r="H114" s="101"/>
      <c r="I114" s="101"/>
      <c r="J114" s="101"/>
      <c r="K114" s="101"/>
      <c r="L114" s="101"/>
      <c r="M114" s="101"/>
      <c r="N114" s="101"/>
      <c r="O114" s="101"/>
      <c r="P114" s="101"/>
      <c r="Q114" s="101"/>
      <c r="R114" s="101"/>
      <c r="S114" s="254"/>
      <c r="T114" s="101"/>
      <c r="U114" s="189"/>
      <c r="V114" s="101"/>
      <c r="W114" s="189"/>
      <c r="X114" s="101"/>
      <c r="Y114" s="189"/>
      <c r="Z114" s="101"/>
      <c r="AA114" s="189"/>
      <c r="AB114" s="101"/>
      <c r="AC114" s="189"/>
      <c r="AD114" s="101"/>
      <c r="AE114" s="189"/>
      <c r="AF114" s="101"/>
      <c r="AG114" s="189"/>
      <c r="AH114" s="101"/>
      <c r="AI114" s="189"/>
      <c r="AJ114" s="101"/>
      <c r="AK114" s="189"/>
      <c r="AL114" s="101"/>
      <c r="AM114" s="189"/>
      <c r="AN114" s="101"/>
      <c r="AO114" s="101"/>
      <c r="AP114" s="101"/>
      <c r="AQ114" s="101"/>
      <c r="AR114" s="101"/>
      <c r="AS114" s="101"/>
      <c r="AT114" s="101"/>
      <c r="AU114" s="101"/>
      <c r="AV114" s="101"/>
      <c r="AW114" s="101"/>
      <c r="AX114" s="101"/>
    </row>
    <row r="115" spans="3:50" x14ac:dyDescent="0.25">
      <c r="C115" s="101"/>
      <c r="D115" s="101"/>
      <c r="E115" s="101"/>
      <c r="F115" s="101"/>
      <c r="G115" s="101"/>
      <c r="H115" s="101"/>
      <c r="I115" s="101"/>
      <c r="J115" s="101"/>
      <c r="K115" s="101"/>
      <c r="L115" s="101"/>
      <c r="M115" s="101"/>
      <c r="N115" s="101"/>
      <c r="O115" s="101"/>
      <c r="P115" s="101"/>
      <c r="Q115" s="101"/>
      <c r="R115" s="101"/>
      <c r="S115" s="254"/>
      <c r="T115" s="101"/>
      <c r="U115" s="189"/>
      <c r="V115" s="101"/>
      <c r="W115" s="189"/>
      <c r="X115" s="101"/>
      <c r="Y115" s="189"/>
      <c r="Z115" s="101"/>
      <c r="AA115" s="189"/>
      <c r="AB115" s="101"/>
      <c r="AC115" s="189"/>
      <c r="AD115" s="101"/>
      <c r="AE115" s="189"/>
      <c r="AF115" s="101"/>
      <c r="AG115" s="189"/>
      <c r="AH115" s="101"/>
      <c r="AI115" s="189"/>
      <c r="AJ115" s="101"/>
      <c r="AK115" s="189"/>
      <c r="AL115" s="101"/>
      <c r="AM115" s="189"/>
      <c r="AN115" s="101"/>
      <c r="AO115" s="101"/>
      <c r="AP115" s="101"/>
      <c r="AQ115" s="101"/>
      <c r="AR115" s="101"/>
      <c r="AS115" s="101"/>
      <c r="AT115" s="101"/>
      <c r="AU115" s="101"/>
      <c r="AV115" s="101"/>
      <c r="AW115" s="101"/>
      <c r="AX115" s="101"/>
    </row>
    <row r="116" spans="3:50" x14ac:dyDescent="0.25">
      <c r="C116" s="101"/>
      <c r="D116" s="101"/>
      <c r="E116" s="101"/>
      <c r="F116" s="101"/>
      <c r="G116" s="101"/>
      <c r="H116" s="101"/>
      <c r="I116" s="101"/>
      <c r="J116" s="101"/>
      <c r="K116" s="101"/>
      <c r="L116" s="101"/>
      <c r="M116" s="101"/>
      <c r="N116" s="101"/>
      <c r="O116" s="101"/>
      <c r="P116" s="101"/>
      <c r="Q116" s="101"/>
      <c r="R116" s="101"/>
      <c r="S116" s="254"/>
      <c r="T116" s="101"/>
      <c r="U116" s="189"/>
      <c r="V116" s="101"/>
      <c r="W116" s="189"/>
      <c r="X116" s="101"/>
      <c r="Y116" s="189"/>
      <c r="Z116" s="101"/>
      <c r="AA116" s="189"/>
      <c r="AB116" s="101"/>
      <c r="AC116" s="189"/>
      <c r="AD116" s="101"/>
      <c r="AE116" s="189"/>
      <c r="AF116" s="101"/>
      <c r="AG116" s="189"/>
      <c r="AH116" s="101"/>
      <c r="AI116" s="189"/>
      <c r="AJ116" s="101"/>
      <c r="AK116" s="189"/>
      <c r="AL116" s="101"/>
      <c r="AM116" s="189"/>
      <c r="AN116" s="101"/>
      <c r="AO116" s="101"/>
      <c r="AP116" s="101"/>
      <c r="AQ116" s="101"/>
      <c r="AR116" s="101"/>
      <c r="AS116" s="101"/>
      <c r="AT116" s="101"/>
      <c r="AU116" s="101"/>
      <c r="AV116" s="101"/>
      <c r="AW116" s="101"/>
      <c r="AX116" s="101"/>
    </row>
    <row r="117" spans="3:50" x14ac:dyDescent="0.25">
      <c r="C117" s="101"/>
      <c r="D117" s="101"/>
      <c r="E117" s="101"/>
      <c r="F117" s="101"/>
      <c r="G117" s="101"/>
      <c r="H117" s="101"/>
      <c r="I117" s="101"/>
      <c r="J117" s="101"/>
      <c r="K117" s="101"/>
      <c r="L117" s="101"/>
      <c r="M117" s="101"/>
      <c r="N117" s="101"/>
      <c r="O117" s="101"/>
      <c r="P117" s="101"/>
      <c r="Q117" s="101"/>
      <c r="R117" s="101"/>
      <c r="S117" s="254"/>
      <c r="T117" s="101"/>
      <c r="U117" s="189"/>
      <c r="V117" s="101"/>
      <c r="W117" s="189"/>
      <c r="X117" s="101"/>
      <c r="Y117" s="189"/>
      <c r="Z117" s="101"/>
      <c r="AA117" s="189"/>
      <c r="AB117" s="101"/>
      <c r="AC117" s="189"/>
      <c r="AD117" s="101"/>
      <c r="AE117" s="189"/>
      <c r="AF117" s="101"/>
      <c r="AG117" s="189"/>
      <c r="AH117" s="101"/>
      <c r="AI117" s="189"/>
      <c r="AJ117" s="101"/>
      <c r="AK117" s="189"/>
      <c r="AL117" s="101"/>
      <c r="AM117" s="189"/>
      <c r="AN117" s="101"/>
      <c r="AO117" s="101"/>
      <c r="AP117" s="101"/>
      <c r="AQ117" s="101"/>
      <c r="AR117" s="101"/>
      <c r="AS117" s="101"/>
      <c r="AT117" s="101"/>
      <c r="AU117" s="101"/>
      <c r="AV117" s="101"/>
      <c r="AW117" s="101"/>
      <c r="AX117" s="101"/>
    </row>
    <row r="118" spans="3:50" x14ac:dyDescent="0.25">
      <c r="C118" s="101"/>
      <c r="D118" s="101"/>
      <c r="E118" s="101"/>
      <c r="F118" s="101"/>
      <c r="G118" s="101"/>
      <c r="H118" s="101"/>
      <c r="I118" s="101"/>
      <c r="J118" s="101"/>
      <c r="K118" s="101"/>
      <c r="L118" s="101"/>
      <c r="M118" s="101"/>
      <c r="N118" s="101"/>
      <c r="O118" s="101"/>
      <c r="P118" s="101"/>
      <c r="Q118" s="101"/>
      <c r="R118" s="101"/>
      <c r="S118" s="254"/>
      <c r="T118" s="101"/>
      <c r="U118" s="189"/>
      <c r="V118" s="101"/>
      <c r="W118" s="189"/>
      <c r="X118" s="101"/>
      <c r="Y118" s="189"/>
      <c r="Z118" s="101"/>
      <c r="AA118" s="189"/>
      <c r="AB118" s="101"/>
      <c r="AC118" s="189"/>
      <c r="AD118" s="101"/>
      <c r="AE118" s="189"/>
      <c r="AF118" s="101"/>
      <c r="AG118" s="189"/>
      <c r="AH118" s="101"/>
      <c r="AI118" s="189"/>
      <c r="AJ118" s="101"/>
      <c r="AK118" s="189"/>
      <c r="AL118" s="101"/>
      <c r="AM118" s="189"/>
      <c r="AN118" s="101"/>
      <c r="AO118" s="101"/>
      <c r="AP118" s="101"/>
      <c r="AQ118" s="101"/>
      <c r="AR118" s="101"/>
      <c r="AS118" s="101"/>
      <c r="AT118" s="101"/>
      <c r="AU118" s="101"/>
      <c r="AV118" s="101"/>
      <c r="AW118" s="101"/>
      <c r="AX118" s="101"/>
    </row>
    <row r="119" spans="3:50" x14ac:dyDescent="0.25">
      <c r="C119" s="101"/>
      <c r="D119" s="101"/>
      <c r="E119" s="101"/>
      <c r="F119" s="101"/>
      <c r="G119" s="101"/>
      <c r="H119" s="101"/>
      <c r="I119" s="101"/>
      <c r="J119" s="101"/>
      <c r="K119" s="101"/>
      <c r="L119" s="101"/>
      <c r="M119" s="101"/>
      <c r="N119" s="101"/>
      <c r="O119" s="101"/>
      <c r="P119" s="101"/>
      <c r="Q119" s="101"/>
      <c r="R119" s="101"/>
      <c r="S119" s="254"/>
      <c r="T119" s="101"/>
      <c r="U119" s="189"/>
      <c r="V119" s="101"/>
      <c r="W119" s="189"/>
      <c r="X119" s="101"/>
      <c r="Y119" s="189"/>
      <c r="Z119" s="101"/>
      <c r="AA119" s="189"/>
      <c r="AB119" s="101"/>
      <c r="AC119" s="189"/>
      <c r="AD119" s="101"/>
      <c r="AE119" s="189"/>
      <c r="AF119" s="101"/>
      <c r="AG119" s="189"/>
      <c r="AH119" s="101"/>
      <c r="AI119" s="189"/>
      <c r="AJ119" s="101"/>
      <c r="AK119" s="189"/>
      <c r="AL119" s="101"/>
      <c r="AM119" s="189"/>
      <c r="AN119" s="101"/>
      <c r="AO119" s="101"/>
      <c r="AP119" s="101"/>
      <c r="AQ119" s="101"/>
      <c r="AR119" s="101"/>
      <c r="AS119" s="101"/>
      <c r="AT119" s="101"/>
      <c r="AU119" s="101"/>
      <c r="AV119" s="101"/>
      <c r="AW119" s="101"/>
      <c r="AX119" s="101"/>
    </row>
    <row r="120" spans="3:50" x14ac:dyDescent="0.25">
      <c r="C120" s="101"/>
      <c r="D120" s="101"/>
      <c r="E120" s="101"/>
      <c r="F120" s="101"/>
      <c r="G120" s="101"/>
      <c r="H120" s="101"/>
      <c r="I120" s="101"/>
      <c r="J120" s="101"/>
      <c r="K120" s="101"/>
      <c r="L120" s="101"/>
      <c r="M120" s="101"/>
      <c r="N120" s="101"/>
      <c r="O120" s="101"/>
      <c r="P120" s="101"/>
      <c r="Q120" s="101"/>
      <c r="R120" s="101"/>
      <c r="S120" s="254"/>
      <c r="T120" s="101"/>
      <c r="U120" s="189"/>
      <c r="V120" s="101"/>
      <c r="W120" s="189"/>
      <c r="X120" s="101"/>
      <c r="Y120" s="189"/>
      <c r="Z120" s="101"/>
      <c r="AA120" s="189"/>
      <c r="AB120" s="101"/>
      <c r="AC120" s="189"/>
      <c r="AD120" s="101"/>
      <c r="AE120" s="189"/>
      <c r="AF120" s="101"/>
      <c r="AG120" s="189"/>
      <c r="AH120" s="101"/>
      <c r="AI120" s="189"/>
      <c r="AJ120" s="101"/>
      <c r="AK120" s="189"/>
      <c r="AL120" s="101"/>
      <c r="AM120" s="189"/>
      <c r="AN120" s="101"/>
      <c r="AO120" s="101"/>
      <c r="AP120" s="101"/>
      <c r="AQ120" s="101"/>
      <c r="AR120" s="101"/>
      <c r="AS120" s="101"/>
      <c r="AT120" s="101"/>
      <c r="AU120" s="101"/>
      <c r="AV120" s="101"/>
      <c r="AW120" s="101"/>
      <c r="AX120" s="101"/>
    </row>
    <row r="121" spans="3:50" x14ac:dyDescent="0.25">
      <c r="C121" s="101"/>
      <c r="D121" s="101"/>
      <c r="E121" s="101"/>
      <c r="F121" s="101"/>
      <c r="G121" s="101"/>
      <c r="H121" s="101"/>
      <c r="I121" s="101"/>
      <c r="J121" s="101"/>
      <c r="K121" s="101"/>
      <c r="L121" s="101"/>
      <c r="M121" s="101"/>
      <c r="N121" s="101"/>
      <c r="O121" s="101"/>
      <c r="P121" s="101"/>
      <c r="Q121" s="101"/>
      <c r="R121" s="101"/>
      <c r="S121" s="254"/>
      <c r="T121" s="101"/>
      <c r="U121" s="189"/>
      <c r="V121" s="101"/>
      <c r="W121" s="189"/>
      <c r="X121" s="101"/>
      <c r="Y121" s="189"/>
      <c r="Z121" s="101"/>
      <c r="AA121" s="189"/>
      <c r="AB121" s="101"/>
      <c r="AC121" s="189"/>
      <c r="AD121" s="101"/>
      <c r="AE121" s="189"/>
      <c r="AF121" s="101"/>
      <c r="AG121" s="189"/>
      <c r="AH121" s="101"/>
      <c r="AI121" s="189"/>
      <c r="AJ121" s="101"/>
      <c r="AK121" s="189"/>
      <c r="AL121" s="101"/>
      <c r="AM121" s="189"/>
      <c r="AN121" s="101"/>
      <c r="AO121" s="101"/>
      <c r="AP121" s="101"/>
      <c r="AQ121" s="101"/>
      <c r="AR121" s="101"/>
      <c r="AS121" s="101"/>
      <c r="AT121" s="101"/>
      <c r="AU121" s="101"/>
      <c r="AV121" s="101"/>
      <c r="AW121" s="101"/>
      <c r="AX121" s="101"/>
    </row>
    <row r="122" spans="3:50" x14ac:dyDescent="0.25">
      <c r="C122" s="101"/>
      <c r="D122" s="101"/>
      <c r="E122" s="101"/>
      <c r="F122" s="101"/>
      <c r="G122" s="101"/>
      <c r="H122" s="101"/>
      <c r="I122" s="101"/>
      <c r="J122" s="101"/>
      <c r="K122" s="101"/>
      <c r="L122" s="101"/>
      <c r="M122" s="101"/>
      <c r="N122" s="101"/>
      <c r="O122" s="101"/>
      <c r="P122" s="101"/>
      <c r="Q122" s="101"/>
      <c r="R122" s="101"/>
      <c r="S122" s="254"/>
      <c r="T122" s="101"/>
      <c r="U122" s="189"/>
      <c r="V122" s="101"/>
      <c r="W122" s="189"/>
      <c r="X122" s="101"/>
      <c r="Y122" s="189"/>
      <c r="Z122" s="101"/>
      <c r="AA122" s="189"/>
      <c r="AB122" s="101"/>
      <c r="AC122" s="189"/>
      <c r="AD122" s="101"/>
      <c r="AE122" s="189"/>
      <c r="AF122" s="101"/>
      <c r="AG122" s="189"/>
      <c r="AH122" s="101"/>
      <c r="AI122" s="189"/>
      <c r="AJ122" s="101"/>
      <c r="AK122" s="189"/>
      <c r="AL122" s="101"/>
      <c r="AM122" s="189"/>
      <c r="AN122" s="101"/>
      <c r="AO122" s="101"/>
      <c r="AP122" s="101"/>
      <c r="AQ122" s="101"/>
      <c r="AR122" s="101"/>
      <c r="AS122" s="101"/>
      <c r="AT122" s="101"/>
      <c r="AU122" s="101"/>
      <c r="AV122" s="101"/>
      <c r="AW122" s="101"/>
      <c r="AX122" s="101"/>
    </row>
    <row r="123" spans="3:50" x14ac:dyDescent="0.25">
      <c r="C123" s="101"/>
      <c r="D123" s="101"/>
      <c r="E123" s="101"/>
      <c r="F123" s="101"/>
      <c r="G123" s="101"/>
      <c r="H123" s="101"/>
      <c r="I123" s="101"/>
      <c r="J123" s="101"/>
      <c r="K123" s="101"/>
      <c r="L123" s="101"/>
      <c r="M123" s="101"/>
      <c r="N123" s="101"/>
      <c r="O123" s="101"/>
      <c r="P123" s="101"/>
      <c r="Q123" s="101"/>
      <c r="R123" s="101"/>
      <c r="S123" s="254"/>
      <c r="T123" s="101"/>
      <c r="U123" s="189"/>
      <c r="V123" s="101"/>
      <c r="W123" s="189"/>
      <c r="X123" s="101"/>
      <c r="Y123" s="189"/>
      <c r="Z123" s="101"/>
      <c r="AA123" s="189"/>
      <c r="AB123" s="101"/>
      <c r="AC123" s="189"/>
      <c r="AD123" s="101"/>
      <c r="AE123" s="189"/>
      <c r="AF123" s="101"/>
      <c r="AG123" s="189"/>
      <c r="AH123" s="101"/>
      <c r="AI123" s="189"/>
      <c r="AJ123" s="101"/>
      <c r="AK123" s="189"/>
      <c r="AL123" s="101"/>
      <c r="AM123" s="189"/>
      <c r="AN123" s="101"/>
      <c r="AO123" s="101"/>
      <c r="AP123" s="101"/>
      <c r="AQ123" s="101"/>
      <c r="AR123" s="101"/>
      <c r="AS123" s="101"/>
      <c r="AT123" s="101"/>
      <c r="AU123" s="101"/>
      <c r="AV123" s="101"/>
      <c r="AW123" s="101"/>
      <c r="AX123" s="101"/>
    </row>
    <row r="124" spans="3:50" x14ac:dyDescent="0.25">
      <c r="C124" s="101"/>
      <c r="D124" s="101"/>
      <c r="E124" s="101"/>
      <c r="F124" s="101"/>
      <c r="G124" s="101"/>
      <c r="H124" s="101"/>
      <c r="I124" s="101"/>
      <c r="J124" s="101"/>
      <c r="K124" s="101"/>
      <c r="L124" s="101"/>
      <c r="M124" s="101"/>
      <c r="N124" s="101"/>
      <c r="O124" s="101"/>
      <c r="P124" s="101"/>
      <c r="Q124" s="101"/>
      <c r="R124" s="101"/>
      <c r="S124" s="254"/>
      <c r="T124" s="101"/>
      <c r="U124" s="189"/>
      <c r="V124" s="101"/>
      <c r="W124" s="189"/>
      <c r="X124" s="101"/>
      <c r="Y124" s="189"/>
      <c r="Z124" s="101"/>
      <c r="AA124" s="189"/>
      <c r="AB124" s="101"/>
      <c r="AC124" s="189"/>
      <c r="AD124" s="101"/>
      <c r="AE124" s="189"/>
      <c r="AF124" s="101"/>
      <c r="AG124" s="189"/>
      <c r="AH124" s="101"/>
      <c r="AI124" s="189"/>
      <c r="AJ124" s="101"/>
      <c r="AK124" s="189"/>
      <c r="AL124" s="101"/>
      <c r="AM124" s="189"/>
      <c r="AN124" s="101"/>
      <c r="AO124" s="101"/>
      <c r="AP124" s="101"/>
      <c r="AQ124" s="101"/>
      <c r="AR124" s="101"/>
      <c r="AS124" s="101"/>
      <c r="AT124" s="101"/>
      <c r="AU124" s="101"/>
      <c r="AV124" s="101"/>
      <c r="AW124" s="101"/>
      <c r="AX124" s="101"/>
    </row>
    <row r="125" spans="3:50" x14ac:dyDescent="0.25">
      <c r="C125" s="101"/>
      <c r="D125" s="101"/>
      <c r="E125" s="101"/>
      <c r="F125" s="101"/>
      <c r="G125" s="101"/>
      <c r="H125" s="101"/>
      <c r="I125" s="101"/>
      <c r="J125" s="101"/>
      <c r="K125" s="101"/>
      <c r="L125" s="101"/>
      <c r="M125" s="101"/>
      <c r="N125" s="101"/>
      <c r="O125" s="101"/>
      <c r="P125" s="101"/>
      <c r="Q125" s="101"/>
      <c r="R125" s="101"/>
      <c r="S125" s="254"/>
      <c r="T125" s="101"/>
      <c r="U125" s="189"/>
      <c r="V125" s="101"/>
      <c r="W125" s="189"/>
      <c r="X125" s="101"/>
      <c r="Y125" s="189"/>
      <c r="Z125" s="101"/>
      <c r="AA125" s="189"/>
      <c r="AB125" s="101"/>
      <c r="AC125" s="189"/>
      <c r="AD125" s="101"/>
      <c r="AE125" s="189"/>
      <c r="AF125" s="101"/>
      <c r="AG125" s="189"/>
      <c r="AH125" s="101"/>
      <c r="AI125" s="189"/>
      <c r="AJ125" s="101"/>
      <c r="AK125" s="189"/>
      <c r="AL125" s="101"/>
      <c r="AM125" s="189"/>
      <c r="AN125" s="101"/>
      <c r="AO125" s="101"/>
      <c r="AP125" s="101"/>
      <c r="AQ125" s="101"/>
      <c r="AR125" s="101"/>
      <c r="AS125" s="101"/>
      <c r="AT125" s="101"/>
      <c r="AU125" s="101"/>
      <c r="AV125" s="101"/>
      <c r="AW125" s="101"/>
      <c r="AX125" s="101"/>
    </row>
    <row r="126" spans="3:50" x14ac:dyDescent="0.25">
      <c r="C126" s="101"/>
      <c r="D126" s="101"/>
      <c r="E126" s="101"/>
      <c r="F126" s="101"/>
      <c r="G126" s="101"/>
      <c r="H126" s="101"/>
      <c r="I126" s="101"/>
      <c r="J126" s="101"/>
      <c r="K126" s="101"/>
      <c r="L126" s="101"/>
      <c r="M126" s="101"/>
      <c r="N126" s="101"/>
      <c r="O126" s="101"/>
      <c r="P126" s="101"/>
      <c r="Q126" s="101"/>
      <c r="R126" s="101"/>
      <c r="S126" s="254"/>
      <c r="T126" s="101"/>
      <c r="U126" s="189"/>
      <c r="V126" s="101"/>
      <c r="W126" s="189"/>
      <c r="X126" s="101"/>
      <c r="Y126" s="189"/>
      <c r="Z126" s="101"/>
      <c r="AA126" s="189"/>
      <c r="AB126" s="101"/>
      <c r="AC126" s="189"/>
      <c r="AD126" s="101"/>
      <c r="AE126" s="189"/>
      <c r="AF126" s="101"/>
      <c r="AG126" s="189"/>
      <c r="AH126" s="101"/>
      <c r="AI126" s="189"/>
      <c r="AJ126" s="101"/>
      <c r="AK126" s="189"/>
      <c r="AL126" s="101"/>
      <c r="AM126" s="189"/>
      <c r="AN126" s="101"/>
      <c r="AO126" s="101"/>
      <c r="AP126" s="101"/>
      <c r="AQ126" s="101"/>
      <c r="AR126" s="101"/>
      <c r="AS126" s="101"/>
      <c r="AT126" s="101"/>
      <c r="AU126" s="101"/>
      <c r="AV126" s="101"/>
      <c r="AW126" s="101"/>
      <c r="AX126" s="101"/>
    </row>
    <row r="127" spans="3:50" x14ac:dyDescent="0.25">
      <c r="C127" s="101"/>
      <c r="D127" s="101"/>
      <c r="E127" s="101"/>
      <c r="F127" s="101"/>
      <c r="G127" s="101"/>
      <c r="H127" s="101"/>
      <c r="I127" s="101"/>
      <c r="J127" s="101"/>
      <c r="K127" s="101"/>
      <c r="L127" s="101"/>
      <c r="M127" s="101"/>
      <c r="N127" s="101"/>
      <c r="O127" s="101"/>
      <c r="P127" s="101"/>
      <c r="Q127" s="101"/>
      <c r="R127" s="101"/>
      <c r="S127" s="254"/>
      <c r="T127" s="101"/>
      <c r="U127" s="189"/>
      <c r="V127" s="101"/>
      <c r="W127" s="189"/>
      <c r="X127" s="101"/>
      <c r="Y127" s="189"/>
      <c r="Z127" s="101"/>
      <c r="AA127" s="189"/>
      <c r="AB127" s="101"/>
      <c r="AC127" s="189"/>
      <c r="AD127" s="101"/>
      <c r="AE127" s="189"/>
      <c r="AF127" s="101"/>
      <c r="AG127" s="189"/>
      <c r="AH127" s="101"/>
      <c r="AI127" s="189"/>
      <c r="AJ127" s="101"/>
      <c r="AK127" s="189"/>
      <c r="AL127" s="101"/>
      <c r="AM127" s="189"/>
      <c r="AN127" s="101"/>
      <c r="AO127" s="101"/>
      <c r="AP127" s="101"/>
      <c r="AQ127" s="101"/>
      <c r="AR127" s="101"/>
      <c r="AS127" s="101"/>
      <c r="AT127" s="101"/>
      <c r="AU127" s="101"/>
      <c r="AV127" s="101"/>
      <c r="AW127" s="101"/>
      <c r="AX127" s="101"/>
    </row>
    <row r="128" spans="3:50" x14ac:dyDescent="0.25">
      <c r="C128" s="101"/>
      <c r="D128" s="101"/>
      <c r="E128" s="101"/>
      <c r="F128" s="101"/>
      <c r="G128" s="101"/>
      <c r="H128" s="101"/>
      <c r="I128" s="101"/>
      <c r="J128" s="101"/>
      <c r="K128" s="101"/>
      <c r="L128" s="101"/>
      <c r="M128" s="101"/>
      <c r="N128" s="101"/>
      <c r="O128" s="101"/>
      <c r="P128" s="101"/>
      <c r="Q128" s="101"/>
      <c r="R128" s="101"/>
      <c r="S128" s="254"/>
      <c r="T128" s="101"/>
      <c r="U128" s="189"/>
      <c r="V128" s="101"/>
      <c r="W128" s="189"/>
      <c r="X128" s="101"/>
      <c r="Y128" s="189"/>
      <c r="Z128" s="101"/>
      <c r="AA128" s="189"/>
      <c r="AB128" s="101"/>
      <c r="AC128" s="189"/>
      <c r="AD128" s="101"/>
      <c r="AE128" s="189"/>
      <c r="AF128" s="101"/>
      <c r="AG128" s="189"/>
      <c r="AH128" s="101"/>
      <c r="AI128" s="189"/>
      <c r="AJ128" s="101"/>
      <c r="AK128" s="189"/>
      <c r="AL128" s="101"/>
      <c r="AM128" s="189"/>
      <c r="AN128" s="101"/>
      <c r="AO128" s="101"/>
      <c r="AP128" s="101"/>
      <c r="AQ128" s="101"/>
      <c r="AR128" s="101"/>
      <c r="AS128" s="101"/>
      <c r="AT128" s="101"/>
      <c r="AU128" s="101"/>
      <c r="AV128" s="101"/>
      <c r="AW128" s="101"/>
      <c r="AX128" s="101"/>
    </row>
    <row r="129" spans="3:50" x14ac:dyDescent="0.25">
      <c r="C129" s="101"/>
      <c r="D129" s="101"/>
      <c r="E129" s="101"/>
      <c r="F129" s="101"/>
      <c r="G129" s="101"/>
      <c r="H129" s="101"/>
      <c r="I129" s="101"/>
      <c r="J129" s="101"/>
      <c r="K129" s="101"/>
      <c r="L129" s="101"/>
      <c r="M129" s="101"/>
      <c r="N129" s="101"/>
      <c r="O129" s="101"/>
      <c r="P129" s="101"/>
      <c r="Q129" s="101"/>
      <c r="R129" s="101"/>
      <c r="S129" s="254"/>
      <c r="T129" s="101"/>
      <c r="U129" s="189"/>
      <c r="V129" s="101"/>
      <c r="W129" s="189"/>
      <c r="X129" s="101"/>
      <c r="Y129" s="189"/>
      <c r="Z129" s="101"/>
      <c r="AA129" s="189"/>
      <c r="AB129" s="101"/>
      <c r="AC129" s="189"/>
      <c r="AD129" s="101"/>
      <c r="AE129" s="189"/>
      <c r="AF129" s="101"/>
      <c r="AG129" s="189"/>
      <c r="AH129" s="101"/>
      <c r="AI129" s="189"/>
      <c r="AJ129" s="101"/>
      <c r="AK129" s="189"/>
      <c r="AL129" s="101"/>
      <c r="AM129" s="189"/>
      <c r="AN129" s="101"/>
      <c r="AO129" s="101"/>
      <c r="AP129" s="101"/>
      <c r="AQ129" s="101"/>
      <c r="AR129" s="101"/>
      <c r="AS129" s="101"/>
      <c r="AT129" s="101"/>
      <c r="AU129" s="101"/>
      <c r="AV129" s="101"/>
      <c r="AW129" s="101"/>
      <c r="AX129" s="101"/>
    </row>
    <row r="130" spans="3:50" x14ac:dyDescent="0.25">
      <c r="C130" s="101"/>
      <c r="D130" s="101"/>
      <c r="E130" s="101"/>
      <c r="F130" s="101"/>
      <c r="G130" s="101"/>
      <c r="H130" s="101"/>
      <c r="I130" s="101"/>
      <c r="J130" s="101"/>
      <c r="K130" s="101"/>
      <c r="L130" s="101"/>
      <c r="M130" s="101"/>
      <c r="N130" s="101"/>
      <c r="O130" s="101"/>
      <c r="P130" s="101"/>
      <c r="Q130" s="101"/>
      <c r="R130" s="101"/>
      <c r="S130" s="254"/>
      <c r="T130" s="101"/>
      <c r="U130" s="189"/>
      <c r="V130" s="101"/>
      <c r="W130" s="189"/>
      <c r="X130" s="101"/>
      <c r="Y130" s="189"/>
      <c r="Z130" s="101"/>
      <c r="AA130" s="189"/>
      <c r="AB130" s="101"/>
      <c r="AC130" s="189"/>
      <c r="AD130" s="101"/>
      <c r="AE130" s="189"/>
      <c r="AF130" s="101"/>
      <c r="AG130" s="189"/>
      <c r="AH130" s="101"/>
      <c r="AI130" s="189"/>
      <c r="AJ130" s="101"/>
      <c r="AK130" s="189"/>
      <c r="AL130" s="101"/>
      <c r="AM130" s="189"/>
      <c r="AN130" s="101"/>
      <c r="AO130" s="101"/>
      <c r="AP130" s="101"/>
      <c r="AQ130" s="101"/>
      <c r="AR130" s="101"/>
      <c r="AS130" s="101"/>
      <c r="AT130" s="101"/>
      <c r="AU130" s="101"/>
      <c r="AV130" s="101"/>
      <c r="AW130" s="101"/>
      <c r="AX130" s="101"/>
    </row>
    <row r="131" spans="3:50" x14ac:dyDescent="0.25">
      <c r="C131" s="101"/>
      <c r="D131" s="101"/>
      <c r="E131" s="101"/>
      <c r="F131" s="101"/>
      <c r="G131" s="101"/>
      <c r="H131" s="101"/>
      <c r="I131" s="101"/>
      <c r="J131" s="101"/>
      <c r="K131" s="101"/>
      <c r="L131" s="101"/>
      <c r="M131" s="101"/>
      <c r="N131" s="101"/>
      <c r="O131" s="101"/>
      <c r="P131" s="101"/>
      <c r="Q131" s="101"/>
      <c r="R131" s="101"/>
      <c r="S131" s="254"/>
      <c r="T131" s="101"/>
      <c r="U131" s="189"/>
      <c r="V131" s="101"/>
      <c r="W131" s="189"/>
      <c r="X131" s="101"/>
      <c r="Y131" s="189"/>
      <c r="Z131" s="101"/>
      <c r="AA131" s="189"/>
      <c r="AB131" s="101"/>
      <c r="AC131" s="189"/>
      <c r="AD131" s="101"/>
      <c r="AE131" s="189"/>
      <c r="AF131" s="101"/>
      <c r="AG131" s="189"/>
      <c r="AH131" s="101"/>
      <c r="AI131" s="189"/>
      <c r="AJ131" s="101"/>
      <c r="AK131" s="189"/>
      <c r="AL131" s="101"/>
      <c r="AM131" s="189"/>
      <c r="AN131" s="101"/>
      <c r="AO131" s="101"/>
      <c r="AP131" s="101"/>
      <c r="AQ131" s="101"/>
      <c r="AR131" s="101"/>
      <c r="AS131" s="101"/>
      <c r="AT131" s="101"/>
      <c r="AU131" s="101"/>
      <c r="AV131" s="101"/>
      <c r="AW131" s="101"/>
      <c r="AX131" s="101"/>
    </row>
    <row r="132" spans="3:50" x14ac:dyDescent="0.25">
      <c r="C132" s="101"/>
      <c r="D132" s="101"/>
      <c r="E132" s="101"/>
      <c r="F132" s="101"/>
      <c r="G132" s="101"/>
      <c r="H132" s="101"/>
      <c r="I132" s="101"/>
      <c r="J132" s="101"/>
      <c r="K132" s="101"/>
      <c r="L132" s="101"/>
      <c r="M132" s="101"/>
      <c r="N132" s="101"/>
      <c r="O132" s="101"/>
      <c r="P132" s="101"/>
      <c r="Q132" s="101"/>
      <c r="R132" s="101"/>
      <c r="S132" s="254"/>
      <c r="T132" s="101"/>
      <c r="U132" s="189"/>
      <c r="V132" s="101"/>
      <c r="W132" s="189"/>
      <c r="X132" s="101"/>
      <c r="Y132" s="189"/>
      <c r="Z132" s="101"/>
      <c r="AA132" s="189"/>
      <c r="AB132" s="101"/>
      <c r="AC132" s="189"/>
      <c r="AD132" s="101"/>
      <c r="AE132" s="189"/>
      <c r="AF132" s="101"/>
      <c r="AG132" s="189"/>
      <c r="AH132" s="101"/>
      <c r="AI132" s="189"/>
      <c r="AJ132" s="101"/>
      <c r="AK132" s="189"/>
      <c r="AL132" s="101"/>
      <c r="AM132" s="189"/>
      <c r="AN132" s="101"/>
      <c r="AO132" s="101"/>
      <c r="AP132" s="101"/>
      <c r="AQ132" s="101"/>
      <c r="AR132" s="101"/>
      <c r="AS132" s="101"/>
      <c r="AT132" s="101"/>
      <c r="AU132" s="101"/>
      <c r="AV132" s="101"/>
      <c r="AW132" s="101"/>
      <c r="AX132" s="101"/>
    </row>
    <row r="133" spans="3:50" x14ac:dyDescent="0.25">
      <c r="C133" s="101"/>
      <c r="D133" s="101"/>
      <c r="E133" s="101"/>
      <c r="F133" s="101"/>
      <c r="G133" s="101"/>
      <c r="H133" s="101"/>
      <c r="I133" s="101"/>
      <c r="J133" s="101"/>
      <c r="K133" s="101"/>
      <c r="L133" s="101"/>
      <c r="M133" s="101"/>
      <c r="N133" s="101"/>
      <c r="O133" s="101"/>
      <c r="P133" s="101"/>
      <c r="Q133" s="101"/>
      <c r="R133" s="101"/>
      <c r="S133" s="254"/>
      <c r="T133" s="101"/>
      <c r="U133" s="189"/>
      <c r="V133" s="101"/>
      <c r="W133" s="189"/>
      <c r="X133" s="101"/>
      <c r="Y133" s="189"/>
      <c r="Z133" s="101"/>
      <c r="AA133" s="189"/>
      <c r="AB133" s="101"/>
      <c r="AC133" s="189"/>
      <c r="AD133" s="101"/>
      <c r="AE133" s="189"/>
      <c r="AF133" s="101"/>
      <c r="AG133" s="189"/>
      <c r="AH133" s="101"/>
      <c r="AI133" s="189"/>
      <c r="AJ133" s="101"/>
      <c r="AK133" s="189"/>
      <c r="AL133" s="101"/>
      <c r="AM133" s="189"/>
      <c r="AN133" s="101"/>
      <c r="AO133" s="101"/>
      <c r="AP133" s="101"/>
      <c r="AQ133" s="101"/>
      <c r="AR133" s="101"/>
      <c r="AS133" s="101"/>
      <c r="AT133" s="101"/>
      <c r="AU133" s="101"/>
      <c r="AV133" s="101"/>
      <c r="AW133" s="101"/>
      <c r="AX133" s="101"/>
    </row>
    <row r="134" spans="3:50" x14ac:dyDescent="0.25">
      <c r="C134" s="101"/>
      <c r="D134" s="101"/>
      <c r="E134" s="101"/>
      <c r="F134" s="101"/>
      <c r="G134" s="101"/>
      <c r="H134" s="101"/>
      <c r="I134" s="101"/>
      <c r="J134" s="101"/>
      <c r="K134" s="101"/>
      <c r="L134" s="101"/>
      <c r="M134" s="101"/>
      <c r="N134" s="101"/>
      <c r="O134" s="101"/>
      <c r="P134" s="101"/>
      <c r="Q134" s="101"/>
      <c r="R134" s="101"/>
      <c r="S134" s="254"/>
      <c r="T134" s="101"/>
      <c r="U134" s="189"/>
      <c r="V134" s="101"/>
      <c r="W134" s="189"/>
      <c r="X134" s="101"/>
      <c r="Y134" s="189"/>
      <c r="Z134" s="101"/>
      <c r="AA134" s="189"/>
      <c r="AB134" s="101"/>
      <c r="AC134" s="189"/>
      <c r="AD134" s="101"/>
      <c r="AE134" s="189"/>
      <c r="AF134" s="101"/>
      <c r="AG134" s="189"/>
      <c r="AH134" s="101"/>
      <c r="AI134" s="189"/>
      <c r="AJ134" s="101"/>
      <c r="AK134" s="189"/>
      <c r="AL134" s="101"/>
      <c r="AM134" s="189"/>
      <c r="AN134" s="101"/>
      <c r="AO134" s="101"/>
      <c r="AP134" s="101"/>
      <c r="AQ134" s="101"/>
      <c r="AR134" s="101"/>
      <c r="AS134" s="101"/>
      <c r="AT134" s="101"/>
      <c r="AU134" s="101"/>
      <c r="AV134" s="101"/>
      <c r="AW134" s="101"/>
      <c r="AX134" s="101"/>
    </row>
    <row r="135" spans="3:50" x14ac:dyDescent="0.25">
      <c r="C135" s="101"/>
      <c r="D135" s="101"/>
      <c r="E135" s="101"/>
      <c r="F135" s="101"/>
      <c r="G135" s="101"/>
      <c r="H135" s="101"/>
      <c r="I135" s="101"/>
      <c r="J135" s="101"/>
      <c r="K135" s="101"/>
      <c r="L135" s="101"/>
      <c r="M135" s="101"/>
      <c r="N135" s="101"/>
      <c r="O135" s="101"/>
      <c r="P135" s="101"/>
      <c r="Q135" s="101"/>
      <c r="R135" s="101"/>
      <c r="S135" s="254"/>
      <c r="T135" s="101"/>
      <c r="U135" s="189"/>
      <c r="V135" s="101"/>
      <c r="W135" s="189"/>
      <c r="X135" s="101"/>
      <c r="Y135" s="189"/>
      <c r="Z135" s="101"/>
      <c r="AA135" s="189"/>
      <c r="AB135" s="101"/>
      <c r="AC135" s="189"/>
      <c r="AD135" s="101"/>
      <c r="AE135" s="189"/>
      <c r="AF135" s="101"/>
      <c r="AG135" s="189"/>
      <c r="AH135" s="101"/>
      <c r="AI135" s="189"/>
      <c r="AJ135" s="101"/>
      <c r="AK135" s="189"/>
      <c r="AL135" s="101"/>
      <c r="AM135" s="189"/>
      <c r="AN135" s="101"/>
      <c r="AO135" s="101"/>
      <c r="AP135" s="101"/>
      <c r="AQ135" s="101"/>
      <c r="AR135" s="101"/>
      <c r="AS135" s="101"/>
      <c r="AT135" s="101"/>
      <c r="AU135" s="101"/>
      <c r="AV135" s="101"/>
      <c r="AW135" s="101"/>
      <c r="AX135" s="101"/>
    </row>
    <row r="136" spans="3:50" x14ac:dyDescent="0.25">
      <c r="C136" s="101"/>
      <c r="D136" s="101"/>
      <c r="E136" s="101"/>
      <c r="F136" s="101"/>
      <c r="G136" s="101"/>
      <c r="H136" s="101"/>
      <c r="I136" s="101"/>
      <c r="J136" s="101"/>
      <c r="K136" s="101"/>
      <c r="L136" s="101"/>
      <c r="M136" s="101"/>
      <c r="N136" s="101"/>
      <c r="O136" s="101"/>
      <c r="P136" s="101"/>
      <c r="Q136" s="101"/>
      <c r="R136" s="101"/>
      <c r="S136" s="254"/>
      <c r="T136" s="101"/>
      <c r="U136" s="189"/>
      <c r="V136" s="101"/>
      <c r="W136" s="189"/>
      <c r="X136" s="101"/>
      <c r="Y136" s="189"/>
      <c r="Z136" s="101"/>
      <c r="AA136" s="189"/>
      <c r="AB136" s="101"/>
      <c r="AC136" s="189"/>
      <c r="AD136" s="101"/>
      <c r="AE136" s="189"/>
      <c r="AF136" s="101"/>
      <c r="AG136" s="189"/>
      <c r="AH136" s="101"/>
      <c r="AI136" s="189"/>
      <c r="AJ136" s="101"/>
      <c r="AK136" s="189"/>
      <c r="AL136" s="101"/>
      <c r="AM136" s="189"/>
      <c r="AN136" s="101"/>
      <c r="AO136" s="101"/>
      <c r="AP136" s="101"/>
      <c r="AQ136" s="101"/>
      <c r="AR136" s="101"/>
      <c r="AS136" s="101"/>
      <c r="AT136" s="101"/>
      <c r="AU136" s="101"/>
      <c r="AV136" s="101"/>
      <c r="AW136" s="101"/>
      <c r="AX136" s="101"/>
    </row>
    <row r="137" spans="3:50" x14ac:dyDescent="0.25">
      <c r="C137" s="101"/>
      <c r="D137" s="101"/>
      <c r="E137" s="101"/>
      <c r="F137" s="101"/>
      <c r="G137" s="101"/>
      <c r="H137" s="101"/>
      <c r="I137" s="101"/>
      <c r="J137" s="101"/>
      <c r="K137" s="101"/>
      <c r="L137" s="101"/>
      <c r="M137" s="101"/>
      <c r="N137" s="101"/>
      <c r="O137" s="101"/>
      <c r="P137" s="101"/>
      <c r="Q137" s="101"/>
      <c r="R137" s="101"/>
      <c r="S137" s="254"/>
      <c r="T137" s="101"/>
      <c r="U137" s="189"/>
      <c r="V137" s="101"/>
      <c r="W137" s="189"/>
      <c r="X137" s="101"/>
      <c r="Y137" s="189"/>
      <c r="Z137" s="101"/>
      <c r="AA137" s="189"/>
      <c r="AB137" s="101"/>
      <c r="AC137" s="189"/>
      <c r="AD137" s="101"/>
      <c r="AE137" s="189"/>
      <c r="AF137" s="101"/>
      <c r="AG137" s="189"/>
      <c r="AH137" s="101"/>
      <c r="AI137" s="189"/>
      <c r="AJ137" s="101"/>
      <c r="AK137" s="189"/>
      <c r="AL137" s="101"/>
      <c r="AM137" s="189"/>
      <c r="AN137" s="101"/>
      <c r="AO137" s="101"/>
      <c r="AP137" s="101"/>
      <c r="AQ137" s="101"/>
      <c r="AR137" s="101"/>
      <c r="AS137" s="101"/>
      <c r="AT137" s="101"/>
      <c r="AU137" s="101"/>
      <c r="AV137" s="101"/>
      <c r="AW137" s="101"/>
      <c r="AX137" s="101"/>
    </row>
    <row r="138" spans="3:50" x14ac:dyDescent="0.25">
      <c r="C138" s="101"/>
      <c r="D138" s="101"/>
      <c r="E138" s="101"/>
      <c r="F138" s="101"/>
      <c r="G138" s="101"/>
      <c r="H138" s="101"/>
      <c r="I138" s="101"/>
      <c r="J138" s="101"/>
      <c r="K138" s="101"/>
      <c r="L138" s="101"/>
      <c r="M138" s="101"/>
      <c r="N138" s="101"/>
      <c r="O138" s="101"/>
      <c r="P138" s="101"/>
      <c r="Q138" s="101"/>
      <c r="R138" s="101"/>
      <c r="S138" s="254"/>
      <c r="T138" s="101"/>
      <c r="U138" s="189"/>
      <c r="V138" s="101"/>
      <c r="W138" s="189"/>
      <c r="X138" s="101"/>
      <c r="Y138" s="189"/>
      <c r="Z138" s="101"/>
      <c r="AA138" s="189"/>
      <c r="AB138" s="101"/>
      <c r="AC138" s="189"/>
      <c r="AD138" s="101"/>
      <c r="AE138" s="189"/>
      <c r="AF138" s="101"/>
      <c r="AG138" s="189"/>
      <c r="AH138" s="101"/>
      <c r="AI138" s="189"/>
      <c r="AJ138" s="101"/>
      <c r="AK138" s="189"/>
      <c r="AL138" s="101"/>
      <c r="AM138" s="189"/>
      <c r="AN138" s="101"/>
      <c r="AO138" s="101"/>
      <c r="AP138" s="101"/>
      <c r="AQ138" s="101"/>
      <c r="AR138" s="101"/>
      <c r="AS138" s="101"/>
      <c r="AT138" s="101"/>
      <c r="AU138" s="101"/>
      <c r="AV138" s="101"/>
      <c r="AW138" s="101"/>
      <c r="AX138" s="101"/>
    </row>
    <row r="139" spans="3:50" x14ac:dyDescent="0.25">
      <c r="C139" s="101"/>
      <c r="D139" s="101"/>
      <c r="E139" s="101"/>
      <c r="F139" s="101"/>
      <c r="G139" s="101"/>
      <c r="H139" s="101"/>
      <c r="I139" s="101"/>
      <c r="J139" s="101"/>
      <c r="K139" s="101"/>
      <c r="L139" s="101"/>
      <c r="M139" s="101"/>
      <c r="N139" s="101"/>
      <c r="O139" s="101"/>
      <c r="P139" s="101"/>
      <c r="Q139" s="101"/>
      <c r="R139" s="101"/>
      <c r="S139" s="254"/>
      <c r="T139" s="101"/>
      <c r="U139" s="189"/>
      <c r="V139" s="101"/>
      <c r="W139" s="189"/>
      <c r="X139" s="101"/>
      <c r="Y139" s="189"/>
      <c r="Z139" s="101"/>
      <c r="AA139" s="189"/>
      <c r="AB139" s="101"/>
      <c r="AC139" s="189"/>
      <c r="AD139" s="101"/>
      <c r="AE139" s="189"/>
      <c r="AF139" s="101"/>
      <c r="AG139" s="189"/>
      <c r="AH139" s="101"/>
      <c r="AI139" s="189"/>
      <c r="AJ139" s="101"/>
      <c r="AK139" s="189"/>
      <c r="AL139" s="101"/>
      <c r="AM139" s="189"/>
      <c r="AN139" s="101"/>
      <c r="AO139" s="101"/>
      <c r="AP139" s="101"/>
      <c r="AQ139" s="101"/>
      <c r="AR139" s="101"/>
      <c r="AS139" s="101"/>
      <c r="AT139" s="101"/>
      <c r="AU139" s="101"/>
      <c r="AV139" s="101"/>
      <c r="AW139" s="101"/>
      <c r="AX139" s="101"/>
    </row>
    <row r="140" spans="3:50" x14ac:dyDescent="0.25">
      <c r="C140" s="101"/>
      <c r="D140" s="101"/>
      <c r="E140" s="101"/>
      <c r="F140" s="101"/>
      <c r="G140" s="101"/>
      <c r="H140" s="101"/>
      <c r="I140" s="101"/>
      <c r="J140" s="101"/>
      <c r="K140" s="101"/>
      <c r="L140" s="101"/>
      <c r="M140" s="101"/>
      <c r="N140" s="101"/>
      <c r="O140" s="101"/>
      <c r="P140" s="101"/>
      <c r="Q140" s="101"/>
      <c r="R140" s="101"/>
      <c r="S140" s="254"/>
      <c r="T140" s="101"/>
      <c r="U140" s="189"/>
      <c r="V140" s="101"/>
      <c r="W140" s="189"/>
      <c r="X140" s="101"/>
      <c r="Y140" s="189"/>
      <c r="Z140" s="101"/>
      <c r="AA140" s="189"/>
      <c r="AB140" s="101"/>
      <c r="AC140" s="189"/>
      <c r="AD140" s="101"/>
      <c r="AE140" s="189"/>
      <c r="AF140" s="101"/>
      <c r="AG140" s="189"/>
      <c r="AH140" s="101"/>
      <c r="AI140" s="189"/>
      <c r="AJ140" s="101"/>
      <c r="AK140" s="189"/>
      <c r="AL140" s="101"/>
      <c r="AM140" s="189"/>
      <c r="AN140" s="101"/>
      <c r="AO140" s="101"/>
      <c r="AP140" s="101"/>
      <c r="AQ140" s="101"/>
      <c r="AR140" s="101"/>
      <c r="AS140" s="101"/>
      <c r="AT140" s="101"/>
      <c r="AU140" s="101"/>
      <c r="AV140" s="101"/>
      <c r="AW140" s="101"/>
      <c r="AX140" s="101"/>
    </row>
    <row r="141" spans="3:50" x14ac:dyDescent="0.25">
      <c r="C141" s="101"/>
      <c r="D141" s="101"/>
      <c r="E141" s="101"/>
      <c r="F141" s="101"/>
      <c r="G141" s="101"/>
      <c r="H141" s="101"/>
      <c r="I141" s="101"/>
      <c r="J141" s="101"/>
      <c r="K141" s="101"/>
      <c r="L141" s="101"/>
      <c r="M141" s="101"/>
      <c r="N141" s="101"/>
      <c r="O141" s="101"/>
      <c r="P141" s="101"/>
      <c r="Q141" s="101"/>
      <c r="R141" s="101"/>
      <c r="S141" s="254"/>
      <c r="T141" s="101"/>
      <c r="U141" s="189"/>
      <c r="V141" s="101"/>
      <c r="W141" s="189"/>
      <c r="X141" s="101"/>
      <c r="Y141" s="189"/>
      <c r="Z141" s="101"/>
      <c r="AA141" s="189"/>
      <c r="AB141" s="101"/>
      <c r="AC141" s="189"/>
      <c r="AD141" s="101"/>
      <c r="AE141" s="189"/>
      <c r="AF141" s="101"/>
      <c r="AG141" s="189"/>
      <c r="AH141" s="101"/>
      <c r="AI141" s="189"/>
      <c r="AJ141" s="101"/>
      <c r="AK141" s="189"/>
      <c r="AL141" s="101"/>
      <c r="AM141" s="189"/>
      <c r="AN141" s="101"/>
      <c r="AO141" s="101"/>
      <c r="AP141" s="101"/>
      <c r="AQ141" s="101"/>
      <c r="AR141" s="101"/>
      <c r="AS141" s="101"/>
      <c r="AT141" s="101"/>
      <c r="AU141" s="101"/>
      <c r="AV141" s="101"/>
      <c r="AW141" s="101"/>
      <c r="AX141" s="101"/>
    </row>
    <row r="142" spans="3:50" x14ac:dyDescent="0.25">
      <c r="C142" s="101"/>
      <c r="D142" s="101"/>
      <c r="E142" s="101"/>
      <c r="F142" s="101"/>
      <c r="G142" s="101"/>
      <c r="H142" s="101"/>
      <c r="I142" s="101"/>
      <c r="J142" s="101"/>
      <c r="K142" s="101"/>
      <c r="L142" s="101"/>
      <c r="M142" s="101"/>
      <c r="N142" s="101"/>
      <c r="O142" s="101"/>
      <c r="P142" s="101"/>
      <c r="Q142" s="101"/>
      <c r="R142" s="101"/>
      <c r="S142" s="254"/>
      <c r="T142" s="101"/>
      <c r="U142" s="189"/>
      <c r="V142" s="101"/>
      <c r="W142" s="189"/>
      <c r="X142" s="101"/>
      <c r="Y142" s="189"/>
      <c r="Z142" s="101"/>
      <c r="AA142" s="189"/>
      <c r="AB142" s="101"/>
      <c r="AC142" s="189"/>
      <c r="AD142" s="101"/>
      <c r="AE142" s="189"/>
      <c r="AF142" s="101"/>
      <c r="AG142" s="189"/>
      <c r="AH142" s="101"/>
      <c r="AI142" s="189"/>
      <c r="AJ142" s="101"/>
      <c r="AK142" s="189"/>
      <c r="AL142" s="101"/>
      <c r="AM142" s="189"/>
      <c r="AN142" s="101"/>
      <c r="AO142" s="101"/>
      <c r="AP142" s="101"/>
      <c r="AQ142" s="101"/>
      <c r="AR142" s="101"/>
      <c r="AS142" s="101"/>
      <c r="AT142" s="101"/>
      <c r="AU142" s="101"/>
      <c r="AV142" s="101"/>
      <c r="AW142" s="101"/>
      <c r="AX142" s="101"/>
    </row>
    <row r="143" spans="3:50" x14ac:dyDescent="0.25">
      <c r="C143" s="101"/>
      <c r="D143" s="101"/>
      <c r="E143" s="101"/>
      <c r="F143" s="101"/>
      <c r="G143" s="101"/>
      <c r="H143" s="101"/>
      <c r="I143" s="101"/>
      <c r="J143" s="101"/>
      <c r="K143" s="101"/>
      <c r="L143" s="101"/>
      <c r="M143" s="101"/>
      <c r="N143" s="101"/>
      <c r="O143" s="101"/>
      <c r="P143" s="101"/>
      <c r="Q143" s="101"/>
      <c r="R143" s="101"/>
      <c r="S143" s="254"/>
      <c r="T143" s="101"/>
      <c r="U143" s="189"/>
      <c r="V143" s="101"/>
      <c r="W143" s="189"/>
      <c r="X143" s="101"/>
      <c r="Y143" s="189"/>
      <c r="Z143" s="101"/>
      <c r="AA143" s="189"/>
      <c r="AB143" s="101"/>
      <c r="AC143" s="189"/>
      <c r="AD143" s="101"/>
      <c r="AE143" s="189"/>
      <c r="AF143" s="101"/>
      <c r="AG143" s="189"/>
      <c r="AH143" s="101"/>
      <c r="AI143" s="189"/>
      <c r="AJ143" s="101"/>
      <c r="AK143" s="189"/>
      <c r="AL143" s="101"/>
      <c r="AM143" s="189"/>
      <c r="AN143" s="101"/>
      <c r="AO143" s="101"/>
      <c r="AP143" s="101"/>
      <c r="AQ143" s="101"/>
      <c r="AR143" s="101"/>
      <c r="AS143" s="101"/>
      <c r="AT143" s="101"/>
      <c r="AU143" s="101"/>
      <c r="AV143" s="101"/>
      <c r="AW143" s="101"/>
      <c r="AX143" s="101"/>
    </row>
    <row r="144" spans="3:50" x14ac:dyDescent="0.25">
      <c r="C144" s="101"/>
      <c r="D144" s="101"/>
      <c r="E144" s="101"/>
      <c r="F144" s="101"/>
      <c r="G144" s="101"/>
      <c r="H144" s="101"/>
      <c r="I144" s="101"/>
      <c r="J144" s="101"/>
      <c r="K144" s="101"/>
      <c r="L144" s="101"/>
      <c r="M144" s="101"/>
      <c r="N144" s="101"/>
      <c r="O144" s="101"/>
      <c r="P144" s="101"/>
      <c r="Q144" s="101"/>
      <c r="R144" s="101"/>
      <c r="S144" s="254"/>
      <c r="T144" s="101"/>
      <c r="U144" s="189"/>
      <c r="V144" s="101"/>
      <c r="W144" s="189"/>
      <c r="X144" s="101"/>
      <c r="Y144" s="189"/>
      <c r="Z144" s="101"/>
      <c r="AA144" s="189"/>
      <c r="AB144" s="101"/>
      <c r="AC144" s="189"/>
      <c r="AD144" s="101"/>
      <c r="AE144" s="189"/>
      <c r="AF144" s="101"/>
      <c r="AG144" s="189"/>
      <c r="AH144" s="101"/>
      <c r="AI144" s="189"/>
      <c r="AJ144" s="101"/>
      <c r="AK144" s="189"/>
      <c r="AL144" s="101"/>
      <c r="AM144" s="189"/>
      <c r="AN144" s="101"/>
      <c r="AO144" s="101"/>
      <c r="AP144" s="101"/>
      <c r="AQ144" s="101"/>
      <c r="AR144" s="101"/>
      <c r="AS144" s="101"/>
      <c r="AT144" s="101"/>
      <c r="AU144" s="101"/>
      <c r="AV144" s="101"/>
      <c r="AW144" s="101"/>
      <c r="AX144" s="101"/>
    </row>
    <row r="145" spans="3:50" x14ac:dyDescent="0.25">
      <c r="C145" s="101"/>
      <c r="D145" s="101"/>
      <c r="E145" s="101"/>
      <c r="F145" s="101"/>
      <c r="G145" s="101"/>
      <c r="H145" s="101"/>
      <c r="I145" s="101"/>
      <c r="J145" s="101"/>
      <c r="K145" s="101"/>
      <c r="L145" s="101"/>
      <c r="M145" s="101"/>
      <c r="N145" s="101"/>
      <c r="O145" s="101"/>
      <c r="P145" s="101"/>
      <c r="Q145" s="101"/>
      <c r="R145" s="101"/>
      <c r="S145" s="254"/>
      <c r="T145" s="101"/>
      <c r="U145" s="189"/>
      <c r="V145" s="101"/>
      <c r="W145" s="189"/>
      <c r="X145" s="101"/>
      <c r="Y145" s="189"/>
      <c r="Z145" s="101"/>
      <c r="AA145" s="189"/>
      <c r="AB145" s="101"/>
      <c r="AC145" s="189"/>
      <c r="AD145" s="101"/>
      <c r="AE145" s="189"/>
      <c r="AF145" s="101"/>
      <c r="AG145" s="189"/>
      <c r="AH145" s="101"/>
      <c r="AI145" s="189"/>
      <c r="AJ145" s="101"/>
      <c r="AK145" s="189"/>
      <c r="AL145" s="101"/>
      <c r="AM145" s="189"/>
      <c r="AN145" s="101"/>
      <c r="AO145" s="101"/>
      <c r="AP145" s="101"/>
      <c r="AQ145" s="101"/>
      <c r="AR145" s="101"/>
      <c r="AS145" s="101"/>
      <c r="AT145" s="101"/>
      <c r="AU145" s="101"/>
      <c r="AV145" s="101"/>
      <c r="AW145" s="101"/>
      <c r="AX145" s="101"/>
    </row>
    <row r="146" spans="3:50" x14ac:dyDescent="0.25">
      <c r="C146" s="101"/>
      <c r="D146" s="101"/>
      <c r="E146" s="101"/>
      <c r="F146" s="101"/>
      <c r="G146" s="101"/>
      <c r="H146" s="101"/>
      <c r="I146" s="101"/>
      <c r="J146" s="101"/>
      <c r="K146" s="101"/>
      <c r="L146" s="101"/>
      <c r="M146" s="101"/>
      <c r="N146" s="101"/>
      <c r="O146" s="101"/>
      <c r="P146" s="101"/>
      <c r="Q146" s="101"/>
      <c r="R146" s="101"/>
      <c r="S146" s="254"/>
      <c r="T146" s="101"/>
      <c r="U146" s="189"/>
      <c r="V146" s="101"/>
      <c r="W146" s="189"/>
      <c r="X146" s="101"/>
      <c r="Y146" s="189"/>
      <c r="Z146" s="101"/>
      <c r="AA146" s="189"/>
      <c r="AB146" s="101"/>
      <c r="AC146" s="189"/>
      <c r="AD146" s="101"/>
      <c r="AE146" s="189"/>
      <c r="AF146" s="101"/>
      <c r="AG146" s="189"/>
      <c r="AH146" s="101"/>
      <c r="AI146" s="189"/>
      <c r="AJ146" s="101"/>
      <c r="AK146" s="189"/>
      <c r="AL146" s="101"/>
      <c r="AM146" s="189"/>
      <c r="AN146" s="101"/>
      <c r="AO146" s="101"/>
      <c r="AP146" s="101"/>
      <c r="AQ146" s="101"/>
      <c r="AR146" s="101"/>
      <c r="AS146" s="101"/>
      <c r="AT146" s="101"/>
      <c r="AU146" s="101"/>
      <c r="AV146" s="101"/>
      <c r="AW146" s="101"/>
      <c r="AX146" s="101"/>
    </row>
    <row r="147" spans="3:50" x14ac:dyDescent="0.25">
      <c r="C147" s="101"/>
      <c r="D147" s="101"/>
      <c r="E147" s="101"/>
      <c r="F147" s="101"/>
      <c r="G147" s="101"/>
      <c r="H147" s="101"/>
      <c r="I147" s="101"/>
      <c r="J147" s="101"/>
      <c r="K147" s="101"/>
      <c r="L147" s="101"/>
      <c r="M147" s="101"/>
      <c r="N147" s="101"/>
      <c r="O147" s="101"/>
      <c r="P147" s="101"/>
      <c r="Q147" s="101"/>
      <c r="R147" s="101"/>
      <c r="S147" s="254"/>
      <c r="T147" s="101"/>
      <c r="U147" s="189"/>
      <c r="V147" s="101"/>
      <c r="W147" s="189"/>
      <c r="X147" s="101"/>
      <c r="Y147" s="189"/>
      <c r="Z147" s="101"/>
      <c r="AA147" s="189"/>
      <c r="AB147" s="101"/>
      <c r="AC147" s="189"/>
      <c r="AD147" s="101"/>
      <c r="AE147" s="189"/>
      <c r="AF147" s="101"/>
      <c r="AG147" s="189"/>
      <c r="AH147" s="101"/>
      <c r="AI147" s="189"/>
      <c r="AJ147" s="101"/>
      <c r="AK147" s="189"/>
      <c r="AL147" s="101"/>
      <c r="AM147" s="189"/>
      <c r="AN147" s="101"/>
      <c r="AO147" s="101"/>
      <c r="AP147" s="101"/>
      <c r="AQ147" s="101"/>
      <c r="AR147" s="101"/>
      <c r="AS147" s="101"/>
      <c r="AT147" s="101"/>
      <c r="AU147" s="101"/>
      <c r="AV147" s="101"/>
      <c r="AW147" s="101"/>
      <c r="AX147" s="101"/>
    </row>
    <row r="148" spans="3:50" x14ac:dyDescent="0.25">
      <c r="C148" s="101"/>
      <c r="D148" s="101"/>
      <c r="E148" s="101"/>
      <c r="F148" s="101"/>
      <c r="G148" s="101"/>
      <c r="H148" s="101"/>
      <c r="I148" s="101"/>
      <c r="J148" s="101"/>
      <c r="K148" s="101"/>
      <c r="L148" s="101"/>
      <c r="M148" s="101"/>
      <c r="N148" s="101"/>
      <c r="O148" s="101"/>
      <c r="P148" s="101"/>
      <c r="Q148" s="101"/>
      <c r="R148" s="101"/>
      <c r="S148" s="254"/>
      <c r="T148" s="101"/>
      <c r="U148" s="189"/>
      <c r="V148" s="101"/>
      <c r="W148" s="189"/>
      <c r="X148" s="101"/>
      <c r="Y148" s="189"/>
      <c r="Z148" s="101"/>
      <c r="AA148" s="189"/>
      <c r="AB148" s="101"/>
      <c r="AC148" s="189"/>
      <c r="AD148" s="101"/>
      <c r="AE148" s="189"/>
      <c r="AF148" s="101"/>
      <c r="AG148" s="189"/>
      <c r="AH148" s="101"/>
      <c r="AI148" s="189"/>
      <c r="AJ148" s="101"/>
      <c r="AK148" s="189"/>
      <c r="AL148" s="101"/>
      <c r="AM148" s="189"/>
      <c r="AN148" s="101"/>
      <c r="AO148" s="101"/>
      <c r="AP148" s="101"/>
      <c r="AQ148" s="101"/>
      <c r="AR148" s="101"/>
      <c r="AS148" s="101"/>
      <c r="AT148" s="101"/>
      <c r="AU148" s="101"/>
      <c r="AV148" s="101"/>
      <c r="AW148" s="101"/>
      <c r="AX148" s="101"/>
    </row>
    <row r="149" spans="3:50" x14ac:dyDescent="0.25">
      <c r="C149" s="101"/>
      <c r="D149" s="101"/>
      <c r="E149" s="101"/>
      <c r="F149" s="101"/>
      <c r="G149" s="101"/>
      <c r="H149" s="101"/>
      <c r="I149" s="101"/>
      <c r="J149" s="101"/>
      <c r="K149" s="101"/>
      <c r="L149" s="101"/>
      <c r="M149" s="101"/>
      <c r="N149" s="101"/>
      <c r="O149" s="101"/>
      <c r="P149" s="101"/>
      <c r="Q149" s="101"/>
      <c r="R149" s="101"/>
      <c r="S149" s="254"/>
      <c r="T149" s="101"/>
      <c r="U149" s="189"/>
      <c r="V149" s="101"/>
      <c r="W149" s="189"/>
      <c r="X149" s="101"/>
      <c r="Y149" s="189"/>
      <c r="Z149" s="101"/>
      <c r="AA149" s="189"/>
      <c r="AB149" s="101"/>
      <c r="AC149" s="189"/>
      <c r="AD149" s="101"/>
      <c r="AE149" s="189"/>
      <c r="AF149" s="101"/>
      <c r="AG149" s="189"/>
      <c r="AH149" s="101"/>
      <c r="AI149" s="189"/>
      <c r="AJ149" s="101"/>
      <c r="AK149" s="189"/>
      <c r="AL149" s="101"/>
      <c r="AM149" s="189"/>
      <c r="AN149" s="101"/>
      <c r="AO149" s="101"/>
      <c r="AP149" s="101"/>
      <c r="AQ149" s="101"/>
      <c r="AR149" s="101"/>
      <c r="AS149" s="101"/>
      <c r="AT149" s="101"/>
      <c r="AU149" s="101"/>
      <c r="AV149" s="101"/>
      <c r="AW149" s="101"/>
      <c r="AX149" s="101"/>
    </row>
    <row r="150" spans="3:50" x14ac:dyDescent="0.25">
      <c r="C150" s="101"/>
      <c r="D150" s="101"/>
      <c r="E150" s="101"/>
      <c r="F150" s="101"/>
      <c r="G150" s="101"/>
      <c r="H150" s="101"/>
      <c r="I150" s="101"/>
      <c r="J150" s="101"/>
      <c r="K150" s="101"/>
      <c r="L150" s="101"/>
      <c r="M150" s="101"/>
      <c r="N150" s="101"/>
      <c r="O150" s="101"/>
      <c r="P150" s="101"/>
      <c r="Q150" s="101"/>
      <c r="R150" s="101"/>
      <c r="S150" s="254"/>
      <c r="T150" s="101"/>
      <c r="U150" s="189"/>
      <c r="V150" s="101"/>
      <c r="W150" s="189"/>
      <c r="X150" s="101"/>
      <c r="Y150" s="189"/>
      <c r="Z150" s="101"/>
      <c r="AA150" s="189"/>
      <c r="AB150" s="101"/>
      <c r="AC150" s="189"/>
      <c r="AD150" s="101"/>
      <c r="AE150" s="189"/>
      <c r="AF150" s="101"/>
      <c r="AG150" s="189"/>
      <c r="AH150" s="101"/>
      <c r="AI150" s="189"/>
      <c r="AJ150" s="101"/>
      <c r="AK150" s="189"/>
      <c r="AL150" s="101"/>
      <c r="AM150" s="189"/>
      <c r="AN150" s="101"/>
      <c r="AO150" s="101"/>
      <c r="AP150" s="101"/>
      <c r="AQ150" s="101"/>
      <c r="AR150" s="101"/>
      <c r="AS150" s="101"/>
      <c r="AT150" s="101"/>
      <c r="AU150" s="101"/>
      <c r="AV150" s="101"/>
      <c r="AW150" s="101"/>
      <c r="AX150" s="101"/>
    </row>
    <row r="151" spans="3:50" x14ac:dyDescent="0.25">
      <c r="C151" s="101"/>
      <c r="D151" s="101"/>
      <c r="E151" s="101"/>
      <c r="F151" s="101"/>
      <c r="G151" s="101"/>
      <c r="H151" s="101"/>
      <c r="I151" s="101"/>
      <c r="J151" s="101"/>
      <c r="K151" s="101"/>
      <c r="L151" s="101"/>
      <c r="M151" s="101"/>
      <c r="N151" s="101"/>
      <c r="O151" s="101"/>
      <c r="P151" s="101"/>
      <c r="Q151" s="101"/>
      <c r="R151" s="101"/>
      <c r="S151" s="254"/>
      <c r="T151" s="101"/>
      <c r="U151" s="189"/>
      <c r="V151" s="101"/>
      <c r="W151" s="189"/>
      <c r="X151" s="101"/>
      <c r="Y151" s="189"/>
      <c r="Z151" s="101"/>
      <c r="AA151" s="189"/>
      <c r="AB151" s="101"/>
      <c r="AC151" s="189"/>
      <c r="AD151" s="101"/>
      <c r="AE151" s="189"/>
      <c r="AF151" s="101"/>
      <c r="AG151" s="189"/>
      <c r="AH151" s="101"/>
      <c r="AI151" s="189"/>
      <c r="AJ151" s="101"/>
      <c r="AK151" s="189"/>
      <c r="AL151" s="101"/>
      <c r="AM151" s="189"/>
      <c r="AN151" s="101"/>
      <c r="AO151" s="101"/>
      <c r="AP151" s="101"/>
      <c r="AQ151" s="101"/>
      <c r="AR151" s="101"/>
      <c r="AS151" s="101"/>
      <c r="AT151" s="101"/>
      <c r="AU151" s="101"/>
      <c r="AV151" s="101"/>
      <c r="AW151" s="101"/>
      <c r="AX151" s="101"/>
    </row>
    <row r="152" spans="3:50" x14ac:dyDescent="0.25">
      <c r="C152" s="101"/>
      <c r="D152" s="101"/>
      <c r="E152" s="101"/>
      <c r="F152" s="101"/>
      <c r="G152" s="101"/>
      <c r="H152" s="101"/>
      <c r="I152" s="101"/>
      <c r="J152" s="101"/>
      <c r="K152" s="101"/>
      <c r="L152" s="101"/>
      <c r="M152" s="101"/>
      <c r="N152" s="101"/>
      <c r="O152" s="101"/>
      <c r="P152" s="101"/>
      <c r="Q152" s="101"/>
      <c r="R152" s="101"/>
      <c r="S152" s="254"/>
      <c r="T152" s="101"/>
      <c r="U152" s="189"/>
      <c r="V152" s="101"/>
      <c r="W152" s="189"/>
      <c r="X152" s="101"/>
      <c r="Y152" s="189"/>
      <c r="Z152" s="101"/>
      <c r="AA152" s="189"/>
      <c r="AB152" s="101"/>
      <c r="AC152" s="189"/>
      <c r="AD152" s="101"/>
      <c r="AE152" s="189"/>
      <c r="AF152" s="101"/>
      <c r="AG152" s="189"/>
      <c r="AH152" s="101"/>
      <c r="AI152" s="189"/>
      <c r="AJ152" s="101"/>
      <c r="AK152" s="189"/>
      <c r="AL152" s="101"/>
      <c r="AM152" s="189"/>
      <c r="AN152" s="101"/>
      <c r="AO152" s="101"/>
      <c r="AP152" s="101"/>
      <c r="AQ152" s="101"/>
      <c r="AR152" s="101"/>
      <c r="AS152" s="101"/>
      <c r="AT152" s="101"/>
      <c r="AU152" s="101"/>
      <c r="AV152" s="101"/>
      <c r="AW152" s="101"/>
      <c r="AX152" s="101"/>
    </row>
    <row r="153" spans="3:50" x14ac:dyDescent="0.25">
      <c r="C153" s="101"/>
      <c r="D153" s="101"/>
      <c r="E153" s="101"/>
      <c r="F153" s="101"/>
      <c r="G153" s="101"/>
      <c r="H153" s="101"/>
      <c r="I153" s="101"/>
      <c r="J153" s="101"/>
      <c r="K153" s="101"/>
      <c r="L153" s="101"/>
      <c r="M153" s="101"/>
      <c r="N153" s="101"/>
      <c r="O153" s="101"/>
      <c r="P153" s="101"/>
      <c r="Q153" s="101"/>
      <c r="R153" s="101"/>
      <c r="S153" s="254"/>
      <c r="T153" s="101"/>
      <c r="U153" s="189"/>
      <c r="V153" s="101"/>
      <c r="W153" s="189"/>
      <c r="X153" s="101"/>
      <c r="Y153" s="189"/>
      <c r="Z153" s="101"/>
      <c r="AA153" s="189"/>
      <c r="AB153" s="101"/>
      <c r="AC153" s="189"/>
      <c r="AD153" s="101"/>
      <c r="AE153" s="189"/>
      <c r="AF153" s="101"/>
      <c r="AG153" s="189"/>
      <c r="AH153" s="101"/>
      <c r="AI153" s="189"/>
      <c r="AJ153" s="101"/>
      <c r="AK153" s="189"/>
      <c r="AL153" s="101"/>
      <c r="AM153" s="189"/>
      <c r="AN153" s="101"/>
      <c r="AO153" s="101"/>
      <c r="AP153" s="101"/>
      <c r="AQ153" s="101"/>
      <c r="AR153" s="101"/>
      <c r="AS153" s="101"/>
      <c r="AT153" s="101"/>
      <c r="AU153" s="101"/>
      <c r="AV153" s="101"/>
      <c r="AW153" s="101"/>
      <c r="AX153" s="101"/>
    </row>
    <row r="154" spans="3:50" x14ac:dyDescent="0.25">
      <c r="C154" s="101"/>
      <c r="D154" s="101"/>
      <c r="E154" s="101"/>
      <c r="F154" s="101"/>
      <c r="G154" s="101"/>
      <c r="H154" s="101"/>
      <c r="I154" s="101"/>
      <c r="J154" s="101"/>
      <c r="K154" s="101"/>
      <c r="L154" s="101"/>
      <c r="M154" s="101"/>
      <c r="N154" s="101"/>
      <c r="O154" s="101"/>
      <c r="P154" s="101"/>
      <c r="Q154" s="101"/>
      <c r="R154" s="101"/>
      <c r="S154" s="254"/>
      <c r="T154" s="101"/>
      <c r="U154" s="189"/>
      <c r="V154" s="101"/>
      <c r="W154" s="189"/>
      <c r="X154" s="101"/>
      <c r="Y154" s="189"/>
      <c r="Z154" s="101"/>
      <c r="AA154" s="189"/>
      <c r="AB154" s="101"/>
      <c r="AC154" s="189"/>
      <c r="AD154" s="101"/>
      <c r="AE154" s="189"/>
      <c r="AF154" s="101"/>
      <c r="AG154" s="189"/>
      <c r="AH154" s="101"/>
      <c r="AI154" s="189"/>
      <c r="AJ154" s="101"/>
      <c r="AK154" s="189"/>
      <c r="AL154" s="101"/>
      <c r="AM154" s="189"/>
      <c r="AN154" s="101"/>
      <c r="AO154" s="101"/>
      <c r="AP154" s="101"/>
      <c r="AQ154" s="101"/>
      <c r="AR154" s="101"/>
      <c r="AS154" s="101"/>
      <c r="AT154" s="101"/>
      <c r="AU154" s="101"/>
      <c r="AV154" s="101"/>
      <c r="AW154" s="101"/>
      <c r="AX154" s="101"/>
    </row>
    <row r="155" spans="3:50" x14ac:dyDescent="0.25">
      <c r="C155" s="101"/>
      <c r="D155" s="101"/>
      <c r="E155" s="101"/>
      <c r="F155" s="101"/>
      <c r="G155" s="101"/>
      <c r="H155" s="101"/>
      <c r="I155" s="101"/>
      <c r="J155" s="101"/>
      <c r="K155" s="101"/>
      <c r="L155" s="101"/>
      <c r="M155" s="101"/>
      <c r="N155" s="101"/>
      <c r="O155" s="101"/>
      <c r="P155" s="101"/>
      <c r="Q155" s="101"/>
      <c r="R155" s="101"/>
      <c r="S155" s="254"/>
      <c r="T155" s="101"/>
      <c r="U155" s="189"/>
      <c r="V155" s="101"/>
      <c r="W155" s="189"/>
      <c r="X155" s="101"/>
      <c r="Y155" s="189"/>
      <c r="Z155" s="101"/>
      <c r="AA155" s="189"/>
      <c r="AB155" s="101"/>
      <c r="AC155" s="189"/>
      <c r="AD155" s="101"/>
      <c r="AE155" s="189"/>
      <c r="AF155" s="101"/>
      <c r="AG155" s="189"/>
      <c r="AH155" s="101"/>
      <c r="AI155" s="189"/>
      <c r="AJ155" s="101"/>
      <c r="AK155" s="189"/>
      <c r="AL155" s="101"/>
      <c r="AM155" s="189"/>
      <c r="AN155" s="101"/>
      <c r="AO155" s="101"/>
      <c r="AP155" s="101"/>
      <c r="AQ155" s="101"/>
      <c r="AR155" s="101"/>
      <c r="AS155" s="101"/>
      <c r="AT155" s="101"/>
      <c r="AU155" s="101"/>
      <c r="AV155" s="101"/>
      <c r="AW155" s="101"/>
      <c r="AX155" s="101"/>
    </row>
    <row r="156" spans="3:50" x14ac:dyDescent="0.25">
      <c r="C156" s="101"/>
      <c r="D156" s="101"/>
      <c r="E156" s="101"/>
      <c r="F156" s="101"/>
      <c r="G156" s="101"/>
      <c r="H156" s="101"/>
      <c r="I156" s="101"/>
      <c r="J156" s="101"/>
      <c r="K156" s="101"/>
      <c r="L156" s="101"/>
      <c r="M156" s="101"/>
      <c r="N156" s="101"/>
      <c r="O156" s="101"/>
      <c r="P156" s="101"/>
      <c r="Q156" s="101"/>
      <c r="R156" s="101"/>
      <c r="S156" s="254"/>
      <c r="T156" s="101"/>
      <c r="U156" s="189"/>
      <c r="V156" s="101"/>
      <c r="W156" s="189"/>
      <c r="X156" s="101"/>
      <c r="Y156" s="189"/>
      <c r="Z156" s="101"/>
      <c r="AA156" s="189"/>
      <c r="AB156" s="101"/>
      <c r="AC156" s="189"/>
      <c r="AD156" s="101"/>
      <c r="AE156" s="189"/>
      <c r="AF156" s="101"/>
      <c r="AG156" s="189"/>
      <c r="AH156" s="101"/>
      <c r="AI156" s="189"/>
      <c r="AJ156" s="101"/>
      <c r="AK156" s="189"/>
      <c r="AL156" s="101"/>
      <c r="AM156" s="189"/>
      <c r="AN156" s="101"/>
      <c r="AO156" s="101"/>
      <c r="AP156" s="101"/>
      <c r="AQ156" s="101"/>
      <c r="AR156" s="101"/>
      <c r="AS156" s="101"/>
      <c r="AT156" s="101"/>
      <c r="AU156" s="101"/>
      <c r="AV156" s="101"/>
      <c r="AW156" s="101"/>
      <c r="AX156" s="101"/>
    </row>
    <row r="157" spans="3:50" x14ac:dyDescent="0.25">
      <c r="C157" s="101"/>
      <c r="D157" s="101"/>
      <c r="E157" s="101"/>
      <c r="F157" s="101"/>
      <c r="G157" s="101"/>
      <c r="H157" s="101"/>
      <c r="I157" s="101"/>
      <c r="J157" s="101"/>
      <c r="K157" s="101"/>
      <c r="L157" s="101"/>
      <c r="M157" s="101"/>
      <c r="N157" s="101"/>
      <c r="O157" s="101"/>
      <c r="P157" s="101"/>
      <c r="Q157" s="101"/>
      <c r="R157" s="101"/>
      <c r="S157" s="254"/>
      <c r="T157" s="101"/>
      <c r="U157" s="189"/>
      <c r="V157" s="101"/>
      <c r="W157" s="189"/>
      <c r="X157" s="101"/>
      <c r="Y157" s="189"/>
      <c r="Z157" s="101"/>
      <c r="AA157" s="189"/>
      <c r="AB157" s="101"/>
      <c r="AC157" s="189"/>
      <c r="AD157" s="101"/>
      <c r="AE157" s="189"/>
      <c r="AF157" s="101"/>
      <c r="AG157" s="189"/>
      <c r="AH157" s="101"/>
      <c r="AI157" s="189"/>
      <c r="AJ157" s="101"/>
      <c r="AK157" s="189"/>
      <c r="AL157" s="101"/>
      <c r="AM157" s="189"/>
      <c r="AN157" s="101"/>
      <c r="AO157" s="101"/>
      <c r="AP157" s="101"/>
      <c r="AQ157" s="101"/>
      <c r="AR157" s="101"/>
      <c r="AS157" s="101"/>
      <c r="AT157" s="101"/>
      <c r="AU157" s="101"/>
      <c r="AV157" s="101"/>
      <c r="AW157" s="101"/>
      <c r="AX157" s="101"/>
    </row>
    <row r="158" spans="3:50" x14ac:dyDescent="0.25">
      <c r="C158" s="101"/>
      <c r="D158" s="101"/>
      <c r="E158" s="101"/>
      <c r="F158" s="101"/>
      <c r="G158" s="101"/>
      <c r="H158" s="101"/>
      <c r="I158" s="101"/>
      <c r="J158" s="101"/>
      <c r="K158" s="101"/>
      <c r="L158" s="101"/>
      <c r="M158" s="101"/>
      <c r="N158" s="101"/>
      <c r="O158" s="101"/>
      <c r="P158" s="101"/>
      <c r="Q158" s="101"/>
      <c r="R158" s="101"/>
      <c r="S158" s="254"/>
      <c r="T158" s="101"/>
      <c r="U158" s="189"/>
      <c r="V158" s="101"/>
      <c r="W158" s="189"/>
      <c r="X158" s="101"/>
      <c r="Y158" s="189"/>
      <c r="Z158" s="101"/>
      <c r="AA158" s="189"/>
      <c r="AB158" s="101"/>
      <c r="AC158" s="189"/>
      <c r="AD158" s="101"/>
      <c r="AE158" s="189"/>
      <c r="AF158" s="101"/>
      <c r="AG158" s="189"/>
      <c r="AH158" s="101"/>
      <c r="AI158" s="189"/>
      <c r="AJ158" s="101"/>
      <c r="AK158" s="189"/>
      <c r="AL158" s="101"/>
      <c r="AM158" s="189"/>
      <c r="AN158" s="101"/>
      <c r="AO158" s="101"/>
      <c r="AP158" s="101"/>
      <c r="AQ158" s="101"/>
      <c r="AR158" s="101"/>
      <c r="AS158" s="101"/>
      <c r="AT158" s="101"/>
      <c r="AU158" s="101"/>
      <c r="AV158" s="101"/>
      <c r="AW158" s="101"/>
      <c r="AX158" s="101"/>
    </row>
    <row r="159" spans="3:50" x14ac:dyDescent="0.25">
      <c r="C159" s="101"/>
      <c r="D159" s="101"/>
      <c r="E159" s="101"/>
      <c r="F159" s="101"/>
      <c r="G159" s="101"/>
      <c r="H159" s="101"/>
      <c r="I159" s="101"/>
      <c r="J159" s="101"/>
      <c r="K159" s="101"/>
      <c r="L159" s="101"/>
      <c r="M159" s="101"/>
      <c r="N159" s="101"/>
      <c r="O159" s="101"/>
      <c r="P159" s="101"/>
      <c r="Q159" s="101"/>
      <c r="R159" s="101"/>
      <c r="S159" s="254"/>
      <c r="T159" s="101"/>
      <c r="U159" s="189"/>
      <c r="V159" s="101"/>
      <c r="W159" s="189"/>
      <c r="X159" s="101"/>
      <c r="Y159" s="189"/>
      <c r="Z159" s="101"/>
      <c r="AA159" s="189"/>
      <c r="AB159" s="101"/>
      <c r="AC159" s="189"/>
      <c r="AD159" s="101"/>
      <c r="AE159" s="189"/>
      <c r="AF159" s="101"/>
      <c r="AG159" s="189"/>
      <c r="AH159" s="101"/>
      <c r="AI159" s="189"/>
      <c r="AJ159" s="101"/>
      <c r="AK159" s="189"/>
      <c r="AL159" s="101"/>
      <c r="AM159" s="189"/>
      <c r="AN159" s="101"/>
      <c r="AO159" s="101"/>
      <c r="AP159" s="101"/>
      <c r="AQ159" s="101"/>
      <c r="AR159" s="101"/>
      <c r="AS159" s="101"/>
      <c r="AT159" s="101"/>
      <c r="AU159" s="101"/>
      <c r="AV159" s="101"/>
      <c r="AW159" s="101"/>
      <c r="AX159" s="101"/>
    </row>
    <row r="160" spans="3:50" x14ac:dyDescent="0.25">
      <c r="C160" s="101"/>
      <c r="D160" s="101"/>
      <c r="E160" s="101"/>
      <c r="F160" s="101"/>
      <c r="G160" s="101"/>
      <c r="H160" s="101"/>
      <c r="I160" s="101"/>
      <c r="J160" s="101"/>
      <c r="K160" s="101"/>
      <c r="L160" s="101"/>
      <c r="M160" s="101"/>
      <c r="N160" s="101"/>
      <c r="O160" s="101"/>
      <c r="P160" s="101"/>
      <c r="Q160" s="101"/>
      <c r="R160" s="101"/>
      <c r="S160" s="254"/>
      <c r="T160" s="101"/>
      <c r="U160" s="189"/>
      <c r="V160" s="101"/>
      <c r="W160" s="189"/>
      <c r="X160" s="101"/>
      <c r="Y160" s="189"/>
      <c r="Z160" s="101"/>
      <c r="AA160" s="189"/>
      <c r="AB160" s="101"/>
      <c r="AC160" s="189"/>
      <c r="AD160" s="101"/>
      <c r="AE160" s="189"/>
      <c r="AF160" s="101"/>
      <c r="AG160" s="189"/>
      <c r="AH160" s="101"/>
      <c r="AI160" s="189"/>
      <c r="AJ160" s="101"/>
      <c r="AK160" s="189"/>
      <c r="AL160" s="101"/>
      <c r="AM160" s="189"/>
      <c r="AN160" s="101"/>
      <c r="AO160" s="101"/>
      <c r="AP160" s="101"/>
      <c r="AQ160" s="101"/>
      <c r="AR160" s="101"/>
      <c r="AS160" s="101"/>
      <c r="AT160" s="101"/>
      <c r="AU160" s="101"/>
      <c r="AV160" s="101"/>
      <c r="AW160" s="101"/>
      <c r="AX160" s="101"/>
    </row>
    <row r="161" spans="3:50" x14ac:dyDescent="0.25">
      <c r="C161" s="101"/>
      <c r="D161" s="101"/>
      <c r="E161" s="101"/>
      <c r="F161" s="101"/>
      <c r="G161" s="101"/>
      <c r="H161" s="101"/>
      <c r="I161" s="101"/>
      <c r="J161" s="101"/>
      <c r="K161" s="101"/>
      <c r="L161" s="101"/>
      <c r="M161" s="101"/>
      <c r="N161" s="101"/>
      <c r="O161" s="101"/>
      <c r="P161" s="101"/>
      <c r="Q161" s="101"/>
      <c r="R161" s="101"/>
      <c r="S161" s="254"/>
      <c r="T161" s="101"/>
      <c r="U161" s="189"/>
      <c r="V161" s="101"/>
      <c r="W161" s="189"/>
      <c r="X161" s="101"/>
      <c r="Y161" s="189"/>
      <c r="Z161" s="101"/>
      <c r="AA161" s="189"/>
      <c r="AB161" s="101"/>
      <c r="AC161" s="189"/>
      <c r="AD161" s="101"/>
      <c r="AE161" s="189"/>
      <c r="AF161" s="101"/>
      <c r="AG161" s="189"/>
      <c r="AH161" s="101"/>
      <c r="AI161" s="189"/>
      <c r="AJ161" s="101"/>
      <c r="AK161" s="189"/>
      <c r="AL161" s="101"/>
      <c r="AM161" s="189"/>
      <c r="AN161" s="101"/>
      <c r="AO161" s="101"/>
      <c r="AP161" s="101"/>
      <c r="AQ161" s="101"/>
      <c r="AR161" s="101"/>
      <c r="AS161" s="101"/>
      <c r="AT161" s="101"/>
      <c r="AU161" s="101"/>
      <c r="AV161" s="101"/>
      <c r="AW161" s="101"/>
      <c r="AX161" s="101"/>
    </row>
    <row r="162" spans="3:50" x14ac:dyDescent="0.25">
      <c r="C162" s="101"/>
      <c r="D162" s="101"/>
      <c r="E162" s="101"/>
      <c r="F162" s="101"/>
      <c r="G162" s="101"/>
      <c r="H162" s="101"/>
      <c r="I162" s="101"/>
      <c r="J162" s="101"/>
      <c r="K162" s="101"/>
      <c r="L162" s="101"/>
      <c r="M162" s="101"/>
      <c r="N162" s="101"/>
      <c r="O162" s="101"/>
      <c r="P162" s="101"/>
      <c r="Q162" s="101"/>
      <c r="R162" s="101"/>
      <c r="S162" s="254"/>
      <c r="T162" s="101"/>
      <c r="U162" s="189"/>
      <c r="V162" s="101"/>
      <c r="W162" s="189"/>
      <c r="X162" s="101"/>
      <c r="Y162" s="189"/>
      <c r="Z162" s="101"/>
      <c r="AA162" s="189"/>
      <c r="AB162" s="101"/>
      <c r="AC162" s="189"/>
      <c r="AD162" s="101"/>
      <c r="AE162" s="189"/>
      <c r="AF162" s="101"/>
      <c r="AG162" s="189"/>
      <c r="AH162" s="101"/>
      <c r="AI162" s="189"/>
      <c r="AJ162" s="101"/>
      <c r="AK162" s="189"/>
      <c r="AL162" s="101"/>
      <c r="AM162" s="189"/>
      <c r="AN162" s="101"/>
      <c r="AO162" s="101"/>
      <c r="AP162" s="101"/>
      <c r="AQ162" s="101"/>
      <c r="AR162" s="101"/>
      <c r="AS162" s="101"/>
      <c r="AT162" s="101"/>
      <c r="AU162" s="101"/>
      <c r="AV162" s="101"/>
      <c r="AW162" s="101"/>
      <c r="AX162" s="101"/>
    </row>
    <row r="163" spans="3:50" x14ac:dyDescent="0.25">
      <c r="C163" s="101"/>
      <c r="D163" s="101"/>
      <c r="E163" s="101"/>
      <c r="F163" s="101"/>
      <c r="G163" s="101"/>
      <c r="H163" s="101"/>
      <c r="I163" s="101"/>
      <c r="J163" s="101"/>
      <c r="K163" s="101"/>
      <c r="L163" s="101"/>
      <c r="M163" s="101"/>
      <c r="N163" s="101"/>
      <c r="O163" s="101"/>
      <c r="P163" s="101"/>
      <c r="Q163" s="101"/>
      <c r="R163" s="101"/>
      <c r="S163" s="254"/>
      <c r="T163" s="101"/>
      <c r="U163" s="189"/>
      <c r="V163" s="101"/>
      <c r="W163" s="189"/>
      <c r="X163" s="101"/>
      <c r="Y163" s="189"/>
      <c r="Z163" s="101"/>
      <c r="AA163" s="189"/>
      <c r="AB163" s="101"/>
      <c r="AC163" s="189"/>
      <c r="AD163" s="101"/>
      <c r="AE163" s="189"/>
      <c r="AF163" s="101"/>
      <c r="AG163" s="189"/>
      <c r="AH163" s="101"/>
      <c r="AI163" s="189"/>
      <c r="AJ163" s="101"/>
      <c r="AK163" s="189"/>
      <c r="AL163" s="101"/>
      <c r="AM163" s="189"/>
      <c r="AN163" s="101"/>
      <c r="AO163" s="101"/>
      <c r="AP163" s="101"/>
      <c r="AQ163" s="101"/>
      <c r="AR163" s="101"/>
      <c r="AS163" s="101"/>
      <c r="AT163" s="101"/>
      <c r="AU163" s="101"/>
      <c r="AV163" s="101"/>
      <c r="AW163" s="101"/>
      <c r="AX163" s="101"/>
    </row>
    <row r="164" spans="3:50" x14ac:dyDescent="0.25">
      <c r="C164" s="101"/>
      <c r="D164" s="101"/>
      <c r="E164" s="101"/>
      <c r="F164" s="101"/>
      <c r="G164" s="101"/>
      <c r="H164" s="101"/>
      <c r="I164" s="101"/>
      <c r="J164" s="101"/>
      <c r="K164" s="101"/>
      <c r="L164" s="101"/>
      <c r="M164" s="101"/>
      <c r="N164" s="101"/>
      <c r="O164" s="101"/>
      <c r="P164" s="101"/>
      <c r="Q164" s="101"/>
      <c r="R164" s="101"/>
      <c r="S164" s="254"/>
      <c r="T164" s="101"/>
      <c r="U164" s="189"/>
      <c r="V164" s="101"/>
      <c r="W164" s="189"/>
      <c r="X164" s="101"/>
      <c r="Y164" s="189"/>
      <c r="Z164" s="101"/>
      <c r="AA164" s="189"/>
      <c r="AB164" s="101"/>
      <c r="AC164" s="189"/>
      <c r="AD164" s="101"/>
      <c r="AE164" s="189"/>
      <c r="AF164" s="101"/>
      <c r="AG164" s="189"/>
      <c r="AH164" s="101"/>
      <c r="AI164" s="189"/>
      <c r="AJ164" s="101"/>
      <c r="AK164" s="189"/>
      <c r="AL164" s="101"/>
      <c r="AM164" s="189"/>
      <c r="AN164" s="101"/>
      <c r="AO164" s="101"/>
      <c r="AP164" s="101"/>
      <c r="AQ164" s="101"/>
      <c r="AR164" s="101"/>
      <c r="AS164" s="101"/>
      <c r="AT164" s="101"/>
      <c r="AU164" s="101"/>
      <c r="AV164" s="101"/>
      <c r="AW164" s="101"/>
      <c r="AX164" s="101"/>
    </row>
    <row r="165" spans="3:50" x14ac:dyDescent="0.25">
      <c r="C165" s="101"/>
      <c r="D165" s="101"/>
      <c r="E165" s="101"/>
      <c r="F165" s="101"/>
      <c r="G165" s="101"/>
      <c r="H165" s="101"/>
      <c r="I165" s="101"/>
      <c r="J165" s="101"/>
      <c r="K165" s="101"/>
      <c r="L165" s="101"/>
      <c r="M165" s="101"/>
      <c r="N165" s="101"/>
      <c r="O165" s="101"/>
      <c r="P165" s="101"/>
      <c r="Q165" s="101"/>
      <c r="R165" s="101"/>
      <c r="S165" s="254"/>
      <c r="T165" s="101"/>
      <c r="U165" s="189"/>
      <c r="V165" s="101"/>
      <c r="W165" s="189"/>
      <c r="X165" s="101"/>
      <c r="Y165" s="189"/>
      <c r="Z165" s="101"/>
      <c r="AA165" s="189"/>
      <c r="AB165" s="101"/>
      <c r="AC165" s="189"/>
      <c r="AD165" s="101"/>
      <c r="AE165" s="189"/>
      <c r="AF165" s="101"/>
      <c r="AG165" s="189"/>
      <c r="AH165" s="101"/>
      <c r="AI165" s="189"/>
      <c r="AJ165" s="101"/>
      <c r="AK165" s="189"/>
      <c r="AL165" s="101"/>
      <c r="AM165" s="189"/>
      <c r="AN165" s="101"/>
      <c r="AO165" s="101"/>
      <c r="AP165" s="101"/>
      <c r="AQ165" s="101"/>
      <c r="AR165" s="101"/>
      <c r="AS165" s="101"/>
      <c r="AT165" s="101"/>
      <c r="AU165" s="101"/>
      <c r="AV165" s="101"/>
      <c r="AW165" s="101"/>
      <c r="AX165" s="101"/>
    </row>
    <row r="166" spans="3:50" x14ac:dyDescent="0.25">
      <c r="C166" s="101"/>
      <c r="D166" s="101"/>
      <c r="E166" s="101"/>
      <c r="F166" s="101"/>
      <c r="G166" s="101"/>
      <c r="H166" s="101"/>
      <c r="I166" s="101"/>
      <c r="J166" s="101"/>
      <c r="K166" s="101"/>
      <c r="L166" s="101"/>
      <c r="M166" s="101"/>
      <c r="N166" s="101"/>
      <c r="O166" s="101"/>
      <c r="P166" s="101"/>
      <c r="Q166" s="101"/>
      <c r="R166" s="101"/>
      <c r="S166" s="254"/>
      <c r="T166" s="101"/>
      <c r="U166" s="189"/>
      <c r="V166" s="101"/>
      <c r="W166" s="189"/>
      <c r="X166" s="101"/>
      <c r="Y166" s="189"/>
      <c r="Z166" s="101"/>
      <c r="AA166" s="189"/>
      <c r="AB166" s="101"/>
      <c r="AC166" s="189"/>
      <c r="AD166" s="101"/>
      <c r="AE166" s="189"/>
      <c r="AF166" s="101"/>
      <c r="AG166" s="189"/>
      <c r="AH166" s="101"/>
      <c r="AI166" s="189"/>
      <c r="AJ166" s="101"/>
      <c r="AK166" s="189"/>
      <c r="AL166" s="101"/>
      <c r="AM166" s="189"/>
      <c r="AN166" s="101"/>
      <c r="AO166" s="101"/>
      <c r="AP166" s="101"/>
      <c r="AQ166" s="101"/>
      <c r="AR166" s="101"/>
      <c r="AS166" s="101"/>
      <c r="AT166" s="101"/>
      <c r="AU166" s="101"/>
      <c r="AV166" s="101"/>
      <c r="AW166" s="101"/>
      <c r="AX166" s="101"/>
    </row>
    <row r="167" spans="3:50" x14ac:dyDescent="0.25">
      <c r="C167" s="101"/>
      <c r="D167" s="101"/>
      <c r="E167" s="101"/>
      <c r="F167" s="101"/>
      <c r="G167" s="101"/>
      <c r="H167" s="101"/>
      <c r="I167" s="101"/>
      <c r="J167" s="101"/>
      <c r="K167" s="101"/>
      <c r="L167" s="101"/>
      <c r="M167" s="101"/>
      <c r="N167" s="101"/>
      <c r="O167" s="101"/>
      <c r="P167" s="101"/>
      <c r="Q167" s="101"/>
      <c r="R167" s="101"/>
      <c r="S167" s="254"/>
      <c r="T167" s="101"/>
      <c r="U167" s="189"/>
      <c r="V167" s="101"/>
      <c r="W167" s="189"/>
      <c r="X167" s="101"/>
      <c r="Y167" s="189"/>
      <c r="Z167" s="101"/>
      <c r="AA167" s="189"/>
      <c r="AB167" s="101"/>
      <c r="AC167" s="189"/>
      <c r="AD167" s="101"/>
      <c r="AE167" s="189"/>
      <c r="AF167" s="101"/>
      <c r="AG167" s="189"/>
      <c r="AH167" s="101"/>
      <c r="AI167" s="189"/>
      <c r="AJ167" s="101"/>
      <c r="AK167" s="189"/>
      <c r="AL167" s="101"/>
      <c r="AM167" s="189"/>
      <c r="AN167" s="101"/>
      <c r="AO167" s="101"/>
      <c r="AP167" s="101"/>
      <c r="AQ167" s="101"/>
      <c r="AR167" s="101"/>
      <c r="AS167" s="101"/>
      <c r="AT167" s="101"/>
      <c r="AU167" s="101"/>
      <c r="AV167" s="101"/>
      <c r="AW167" s="101"/>
      <c r="AX167" s="101"/>
    </row>
    <row r="168" spans="3:50" x14ac:dyDescent="0.25">
      <c r="C168" s="101"/>
      <c r="D168" s="101"/>
      <c r="E168" s="101"/>
      <c r="F168" s="101"/>
      <c r="G168" s="101"/>
      <c r="H168" s="101"/>
      <c r="I168" s="101"/>
      <c r="J168" s="101"/>
      <c r="K168" s="101"/>
      <c r="L168" s="101"/>
      <c r="M168" s="101"/>
      <c r="N168" s="101"/>
      <c r="O168" s="101"/>
      <c r="P168" s="101"/>
      <c r="Q168" s="101"/>
      <c r="R168" s="101"/>
      <c r="S168" s="254"/>
      <c r="T168" s="101"/>
      <c r="U168" s="189"/>
      <c r="V168" s="101"/>
      <c r="W168" s="189"/>
      <c r="X168" s="101"/>
      <c r="Y168" s="189"/>
      <c r="Z168" s="101"/>
      <c r="AA168" s="189"/>
      <c r="AB168" s="101"/>
      <c r="AC168" s="189"/>
      <c r="AD168" s="101"/>
      <c r="AE168" s="189"/>
      <c r="AF168" s="101"/>
      <c r="AG168" s="189"/>
      <c r="AH168" s="101"/>
      <c r="AI168" s="189"/>
      <c r="AJ168" s="101"/>
      <c r="AK168" s="189"/>
      <c r="AL168" s="101"/>
      <c r="AM168" s="189"/>
      <c r="AN168" s="101"/>
      <c r="AO168" s="101"/>
      <c r="AP168" s="101"/>
      <c r="AQ168" s="101"/>
      <c r="AR168" s="101"/>
      <c r="AS168" s="101"/>
      <c r="AT168" s="101"/>
      <c r="AU168" s="101"/>
      <c r="AV168" s="101"/>
      <c r="AW168" s="101"/>
      <c r="AX168" s="101"/>
    </row>
    <row r="169" spans="3:50" x14ac:dyDescent="0.25">
      <c r="C169" s="101"/>
      <c r="D169" s="101"/>
      <c r="E169" s="101"/>
      <c r="F169" s="101"/>
      <c r="G169" s="101"/>
      <c r="H169" s="101"/>
      <c r="I169" s="101"/>
      <c r="J169" s="101"/>
      <c r="K169" s="101"/>
      <c r="L169" s="101"/>
      <c r="M169" s="101"/>
      <c r="N169" s="101"/>
      <c r="O169" s="101"/>
      <c r="P169" s="101"/>
      <c r="Q169" s="101"/>
      <c r="R169" s="101"/>
      <c r="S169" s="254"/>
      <c r="T169" s="101"/>
      <c r="U169" s="189"/>
      <c r="V169" s="101"/>
      <c r="W169" s="189"/>
      <c r="X169" s="101"/>
      <c r="Y169" s="189"/>
      <c r="Z169" s="101"/>
      <c r="AA169" s="189"/>
      <c r="AB169" s="101"/>
      <c r="AC169" s="189"/>
      <c r="AD169" s="101"/>
      <c r="AE169" s="189"/>
      <c r="AF169" s="101"/>
      <c r="AG169" s="189"/>
      <c r="AH169" s="101"/>
      <c r="AI169" s="189"/>
      <c r="AJ169" s="101"/>
      <c r="AK169" s="189"/>
      <c r="AL169" s="101"/>
      <c r="AM169" s="189"/>
      <c r="AN169" s="101"/>
      <c r="AO169" s="101"/>
      <c r="AP169" s="101"/>
      <c r="AQ169" s="101"/>
      <c r="AR169" s="101"/>
      <c r="AS169" s="101"/>
      <c r="AT169" s="101"/>
      <c r="AU169" s="101"/>
      <c r="AV169" s="101"/>
      <c r="AW169" s="101"/>
      <c r="AX169" s="101"/>
    </row>
    <row r="170" spans="3:50" x14ac:dyDescent="0.25">
      <c r="C170" s="101"/>
      <c r="D170" s="101"/>
      <c r="E170" s="101"/>
      <c r="F170" s="101"/>
      <c r="G170" s="101"/>
      <c r="H170" s="101"/>
      <c r="I170" s="101"/>
      <c r="J170" s="101"/>
      <c r="K170" s="101"/>
      <c r="L170" s="101"/>
      <c r="M170" s="101"/>
      <c r="N170" s="101"/>
      <c r="O170" s="101"/>
      <c r="P170" s="101"/>
      <c r="Q170" s="101"/>
      <c r="R170" s="101"/>
      <c r="S170" s="254"/>
      <c r="T170" s="101"/>
      <c r="U170" s="189"/>
      <c r="V170" s="101"/>
      <c r="W170" s="189"/>
      <c r="X170" s="101"/>
      <c r="Y170" s="189"/>
      <c r="Z170" s="101"/>
      <c r="AA170" s="189"/>
      <c r="AB170" s="101"/>
      <c r="AC170" s="189"/>
      <c r="AD170" s="101"/>
      <c r="AE170" s="189"/>
      <c r="AF170" s="101"/>
      <c r="AG170" s="189"/>
      <c r="AH170" s="101"/>
      <c r="AI170" s="189"/>
      <c r="AJ170" s="101"/>
      <c r="AK170" s="189"/>
      <c r="AL170" s="101"/>
      <c r="AM170" s="189"/>
      <c r="AN170" s="101"/>
      <c r="AO170" s="101"/>
      <c r="AP170" s="101"/>
      <c r="AQ170" s="101"/>
      <c r="AR170" s="101"/>
      <c r="AS170" s="101"/>
      <c r="AT170" s="101"/>
      <c r="AU170" s="101"/>
      <c r="AV170" s="101"/>
      <c r="AW170" s="101"/>
      <c r="AX170" s="101"/>
    </row>
    <row r="171" spans="3:50" x14ac:dyDescent="0.25">
      <c r="C171" s="101"/>
      <c r="D171" s="101"/>
      <c r="E171" s="101"/>
      <c r="F171" s="101"/>
      <c r="G171" s="101"/>
      <c r="H171" s="101"/>
      <c r="I171" s="101"/>
      <c r="J171" s="101"/>
      <c r="K171" s="101"/>
      <c r="L171" s="101"/>
      <c r="M171" s="101"/>
      <c r="N171" s="101"/>
      <c r="O171" s="101"/>
      <c r="P171" s="101"/>
      <c r="Q171" s="101"/>
      <c r="R171" s="101"/>
      <c r="S171" s="254"/>
      <c r="T171" s="101"/>
      <c r="U171" s="189"/>
      <c r="V171" s="101"/>
      <c r="W171" s="189"/>
      <c r="X171" s="101"/>
      <c r="Y171" s="189"/>
      <c r="Z171" s="101"/>
      <c r="AA171" s="189"/>
      <c r="AB171" s="101"/>
      <c r="AC171" s="189"/>
      <c r="AD171" s="101"/>
      <c r="AE171" s="189"/>
      <c r="AF171" s="101"/>
      <c r="AG171" s="189"/>
      <c r="AH171" s="101"/>
      <c r="AI171" s="189"/>
      <c r="AJ171" s="101"/>
      <c r="AK171" s="189"/>
      <c r="AL171" s="101"/>
      <c r="AM171" s="189"/>
      <c r="AN171" s="101"/>
      <c r="AO171" s="101"/>
      <c r="AP171" s="101"/>
      <c r="AQ171" s="101"/>
      <c r="AR171" s="101"/>
      <c r="AS171" s="101"/>
      <c r="AT171" s="101"/>
      <c r="AU171" s="101"/>
      <c r="AV171" s="101"/>
      <c r="AW171" s="101"/>
      <c r="AX171" s="101"/>
    </row>
    <row r="172" spans="3:50" x14ac:dyDescent="0.25">
      <c r="C172" s="101"/>
      <c r="D172" s="101"/>
      <c r="E172" s="101"/>
      <c r="F172" s="101"/>
      <c r="G172" s="101"/>
      <c r="H172" s="101"/>
      <c r="I172" s="101"/>
      <c r="J172" s="101"/>
      <c r="K172" s="101"/>
      <c r="L172" s="101"/>
      <c r="M172" s="101"/>
      <c r="N172" s="101"/>
      <c r="O172" s="101"/>
      <c r="P172" s="101"/>
      <c r="Q172" s="101"/>
      <c r="R172" s="101"/>
      <c r="S172" s="254"/>
      <c r="T172" s="101"/>
      <c r="U172" s="189"/>
      <c r="V172" s="101"/>
      <c r="W172" s="189"/>
      <c r="X172" s="101"/>
      <c r="Y172" s="189"/>
      <c r="Z172" s="101"/>
      <c r="AA172" s="189"/>
      <c r="AB172" s="101"/>
      <c r="AC172" s="189"/>
      <c r="AD172" s="101"/>
      <c r="AE172" s="189"/>
      <c r="AF172" s="101"/>
      <c r="AG172" s="189"/>
      <c r="AH172" s="101"/>
      <c r="AI172" s="189"/>
      <c r="AJ172" s="101"/>
      <c r="AK172" s="189"/>
      <c r="AL172" s="101"/>
      <c r="AM172" s="189"/>
      <c r="AN172" s="101"/>
      <c r="AO172" s="101"/>
      <c r="AP172" s="101"/>
      <c r="AQ172" s="101"/>
      <c r="AR172" s="101"/>
      <c r="AS172" s="101"/>
      <c r="AT172" s="101"/>
      <c r="AU172" s="101"/>
      <c r="AV172" s="101"/>
      <c r="AW172" s="101"/>
      <c r="AX172" s="101"/>
    </row>
    <row r="173" spans="3:50" x14ac:dyDescent="0.25">
      <c r="C173" s="101"/>
      <c r="D173" s="101"/>
      <c r="E173" s="101"/>
      <c r="F173" s="101"/>
      <c r="G173" s="101"/>
      <c r="H173" s="101"/>
      <c r="I173" s="101"/>
      <c r="J173" s="101"/>
      <c r="K173" s="101"/>
      <c r="L173" s="101"/>
      <c r="M173" s="101"/>
      <c r="N173" s="101"/>
      <c r="O173" s="101"/>
      <c r="P173" s="101"/>
      <c r="Q173" s="101"/>
      <c r="R173" s="101"/>
      <c r="S173" s="254"/>
      <c r="T173" s="101"/>
      <c r="U173" s="189"/>
      <c r="V173" s="101"/>
      <c r="W173" s="189"/>
      <c r="X173" s="101"/>
      <c r="Y173" s="189"/>
      <c r="Z173" s="101"/>
      <c r="AA173" s="189"/>
      <c r="AB173" s="101"/>
      <c r="AC173" s="189"/>
      <c r="AD173" s="101"/>
      <c r="AE173" s="189"/>
      <c r="AF173" s="101"/>
      <c r="AG173" s="189"/>
      <c r="AH173" s="101"/>
      <c r="AI173" s="189"/>
      <c r="AJ173" s="101"/>
      <c r="AK173" s="189"/>
      <c r="AL173" s="101"/>
      <c r="AM173" s="189"/>
      <c r="AN173" s="101"/>
      <c r="AO173" s="101"/>
      <c r="AP173" s="101"/>
      <c r="AQ173" s="101"/>
      <c r="AR173" s="101"/>
      <c r="AS173" s="101"/>
      <c r="AT173" s="101"/>
      <c r="AU173" s="101"/>
      <c r="AV173" s="101"/>
      <c r="AW173" s="101"/>
      <c r="AX173" s="101"/>
    </row>
    <row r="174" spans="3:50" x14ac:dyDescent="0.25">
      <c r="C174" s="101"/>
      <c r="D174" s="101"/>
      <c r="E174" s="101"/>
      <c r="F174" s="101"/>
      <c r="G174" s="101"/>
      <c r="H174" s="101"/>
      <c r="I174" s="101"/>
      <c r="J174" s="101"/>
      <c r="K174" s="101"/>
      <c r="L174" s="101"/>
      <c r="M174" s="101"/>
      <c r="N174" s="101"/>
      <c r="O174" s="101"/>
      <c r="P174" s="101"/>
      <c r="Q174" s="101"/>
      <c r="R174" s="101"/>
      <c r="S174" s="254"/>
      <c r="T174" s="101"/>
      <c r="U174" s="189"/>
      <c r="V174" s="101"/>
      <c r="W174" s="189"/>
      <c r="X174" s="101"/>
      <c r="Y174" s="189"/>
      <c r="Z174" s="101"/>
      <c r="AA174" s="189"/>
      <c r="AB174" s="101"/>
      <c r="AC174" s="189"/>
      <c r="AD174" s="101"/>
      <c r="AE174" s="189"/>
      <c r="AF174" s="101"/>
      <c r="AG174" s="189"/>
      <c r="AH174" s="101"/>
      <c r="AI174" s="189"/>
      <c r="AJ174" s="101"/>
      <c r="AK174" s="189"/>
      <c r="AL174" s="101"/>
      <c r="AM174" s="189"/>
      <c r="AN174" s="101"/>
      <c r="AO174" s="101"/>
      <c r="AP174" s="101"/>
      <c r="AQ174" s="101"/>
      <c r="AR174" s="101"/>
      <c r="AS174" s="101"/>
      <c r="AT174" s="101"/>
      <c r="AU174" s="101"/>
      <c r="AV174" s="101"/>
      <c r="AW174" s="101"/>
      <c r="AX174" s="101"/>
    </row>
    <row r="175" spans="3:50" x14ac:dyDescent="0.25">
      <c r="C175" s="101"/>
      <c r="D175" s="101"/>
      <c r="E175" s="101"/>
      <c r="F175" s="101"/>
      <c r="G175" s="101"/>
      <c r="H175" s="101"/>
      <c r="I175" s="101"/>
      <c r="J175" s="101"/>
      <c r="K175" s="101"/>
      <c r="L175" s="101"/>
      <c r="M175" s="101"/>
      <c r="N175" s="101"/>
      <c r="O175" s="101"/>
      <c r="P175" s="101"/>
      <c r="Q175" s="101"/>
      <c r="R175" s="101"/>
      <c r="S175" s="254"/>
      <c r="T175" s="101"/>
      <c r="U175" s="189"/>
      <c r="V175" s="101"/>
      <c r="W175" s="189"/>
      <c r="X175" s="101"/>
      <c r="Y175" s="189"/>
      <c r="Z175" s="101"/>
      <c r="AA175" s="189"/>
      <c r="AB175" s="101"/>
      <c r="AC175" s="189"/>
      <c r="AD175" s="101"/>
      <c r="AE175" s="189"/>
      <c r="AF175" s="101"/>
      <c r="AG175" s="189"/>
      <c r="AH175" s="101"/>
      <c r="AI175" s="189"/>
      <c r="AJ175" s="101"/>
      <c r="AK175" s="189"/>
      <c r="AL175" s="101"/>
      <c r="AM175" s="189"/>
      <c r="AN175" s="101"/>
      <c r="AO175" s="101"/>
      <c r="AP175" s="101"/>
      <c r="AQ175" s="101"/>
      <c r="AR175" s="101"/>
      <c r="AS175" s="101"/>
      <c r="AT175" s="101"/>
      <c r="AU175" s="101"/>
      <c r="AV175" s="101"/>
      <c r="AW175" s="101"/>
      <c r="AX175" s="101"/>
    </row>
    <row r="176" spans="3:50" x14ac:dyDescent="0.25">
      <c r="C176" s="101"/>
      <c r="D176" s="101"/>
      <c r="E176" s="101"/>
      <c r="F176" s="101"/>
      <c r="G176" s="101"/>
      <c r="H176" s="101"/>
      <c r="I176" s="101"/>
      <c r="J176" s="101"/>
      <c r="K176" s="101"/>
      <c r="L176" s="101"/>
      <c r="M176" s="101"/>
      <c r="N176" s="101"/>
      <c r="O176" s="101"/>
      <c r="P176" s="101"/>
      <c r="Q176" s="101"/>
      <c r="R176" s="101"/>
      <c r="S176" s="254"/>
      <c r="T176" s="101"/>
      <c r="U176" s="189"/>
      <c r="V176" s="101"/>
      <c r="W176" s="189"/>
      <c r="X176" s="101"/>
      <c r="Y176" s="189"/>
      <c r="Z176" s="101"/>
      <c r="AA176" s="189"/>
      <c r="AB176" s="101"/>
      <c r="AC176" s="189"/>
      <c r="AD176" s="101"/>
      <c r="AE176" s="189"/>
      <c r="AF176" s="101"/>
      <c r="AG176" s="189"/>
      <c r="AH176" s="101"/>
      <c r="AI176" s="189"/>
      <c r="AJ176" s="101"/>
      <c r="AK176" s="189"/>
      <c r="AL176" s="101"/>
      <c r="AM176" s="189"/>
      <c r="AN176" s="101"/>
      <c r="AO176" s="101"/>
      <c r="AP176" s="101"/>
      <c r="AQ176" s="101"/>
      <c r="AR176" s="101"/>
      <c r="AS176" s="101"/>
      <c r="AT176" s="101"/>
      <c r="AU176" s="101"/>
      <c r="AV176" s="101"/>
      <c r="AW176" s="101"/>
      <c r="AX176" s="101"/>
    </row>
    <row r="177" spans="3:50" x14ac:dyDescent="0.25">
      <c r="C177" s="101"/>
      <c r="D177" s="101"/>
      <c r="E177" s="101"/>
      <c r="F177" s="101"/>
      <c r="G177" s="101"/>
      <c r="H177" s="101"/>
      <c r="I177" s="101"/>
      <c r="J177" s="101"/>
      <c r="K177" s="101"/>
      <c r="L177" s="101"/>
      <c r="M177" s="101"/>
      <c r="N177" s="101"/>
      <c r="O177" s="101"/>
      <c r="P177" s="101"/>
      <c r="Q177" s="101"/>
      <c r="R177" s="101"/>
      <c r="S177" s="254"/>
      <c r="T177" s="101"/>
      <c r="U177" s="189"/>
      <c r="V177" s="101"/>
      <c r="W177" s="189"/>
      <c r="X177" s="101"/>
      <c r="Y177" s="189"/>
      <c r="Z177" s="101"/>
      <c r="AA177" s="189"/>
      <c r="AB177" s="101"/>
      <c r="AC177" s="189"/>
      <c r="AD177" s="101"/>
      <c r="AE177" s="189"/>
      <c r="AF177" s="101"/>
      <c r="AG177" s="189"/>
      <c r="AH177" s="101"/>
      <c r="AI177" s="189"/>
      <c r="AJ177" s="101"/>
      <c r="AK177" s="189"/>
      <c r="AL177" s="101"/>
      <c r="AM177" s="189"/>
      <c r="AN177" s="101"/>
      <c r="AO177" s="101"/>
      <c r="AP177" s="101"/>
      <c r="AQ177" s="101"/>
      <c r="AR177" s="101"/>
      <c r="AS177" s="101"/>
      <c r="AT177" s="101"/>
      <c r="AU177" s="101"/>
      <c r="AV177" s="101"/>
      <c r="AW177" s="101"/>
      <c r="AX177" s="101"/>
    </row>
    <row r="178" spans="3:50" x14ac:dyDescent="0.25">
      <c r="C178" s="101"/>
      <c r="D178" s="101"/>
      <c r="E178" s="101"/>
      <c r="F178" s="101"/>
      <c r="G178" s="101"/>
      <c r="H178" s="101"/>
      <c r="I178" s="101"/>
      <c r="J178" s="101"/>
      <c r="K178" s="101"/>
      <c r="L178" s="101"/>
      <c r="M178" s="101"/>
      <c r="N178" s="101"/>
      <c r="O178" s="101"/>
      <c r="P178" s="101"/>
      <c r="Q178" s="101"/>
      <c r="R178" s="101"/>
      <c r="S178" s="254"/>
      <c r="T178" s="101"/>
      <c r="U178" s="189"/>
      <c r="V178" s="101"/>
      <c r="W178" s="189"/>
      <c r="X178" s="101"/>
      <c r="Y178" s="189"/>
      <c r="Z178" s="101"/>
      <c r="AA178" s="189"/>
      <c r="AB178" s="101"/>
      <c r="AC178" s="189"/>
      <c r="AD178" s="101"/>
      <c r="AE178" s="189"/>
      <c r="AF178" s="101"/>
      <c r="AG178" s="189"/>
      <c r="AH178" s="101"/>
      <c r="AI178" s="189"/>
      <c r="AJ178" s="101"/>
      <c r="AK178" s="189"/>
      <c r="AL178" s="101"/>
      <c r="AM178" s="189"/>
      <c r="AN178" s="101"/>
      <c r="AO178" s="101"/>
      <c r="AP178" s="101"/>
      <c r="AQ178" s="101"/>
      <c r="AR178" s="101"/>
      <c r="AS178" s="101"/>
      <c r="AT178" s="101"/>
      <c r="AU178" s="101"/>
      <c r="AV178" s="101"/>
      <c r="AW178" s="101"/>
      <c r="AX178" s="101"/>
    </row>
    <row r="179" spans="3:50" x14ac:dyDescent="0.25">
      <c r="C179" s="101"/>
      <c r="D179" s="101"/>
      <c r="E179" s="101"/>
      <c r="F179" s="101"/>
      <c r="G179" s="101"/>
      <c r="H179" s="101"/>
      <c r="I179" s="101"/>
      <c r="J179" s="101"/>
      <c r="K179" s="101"/>
      <c r="L179" s="101"/>
      <c r="M179" s="101"/>
      <c r="N179" s="101"/>
      <c r="O179" s="101"/>
      <c r="P179" s="101"/>
      <c r="Q179" s="101"/>
      <c r="R179" s="101"/>
      <c r="S179" s="254"/>
      <c r="T179" s="101"/>
      <c r="U179" s="189"/>
      <c r="V179" s="101"/>
      <c r="W179" s="189"/>
      <c r="X179" s="101"/>
      <c r="Y179" s="189"/>
      <c r="Z179" s="101"/>
      <c r="AA179" s="189"/>
      <c r="AB179" s="101"/>
      <c r="AC179" s="189"/>
      <c r="AD179" s="101"/>
      <c r="AE179" s="189"/>
      <c r="AF179" s="101"/>
      <c r="AG179" s="189"/>
      <c r="AH179" s="101"/>
      <c r="AI179" s="189"/>
      <c r="AJ179" s="101"/>
      <c r="AK179" s="189"/>
      <c r="AL179" s="101"/>
      <c r="AM179" s="189"/>
      <c r="AN179" s="101"/>
      <c r="AO179" s="101"/>
      <c r="AP179" s="101"/>
      <c r="AQ179" s="101"/>
      <c r="AR179" s="101"/>
      <c r="AS179" s="101"/>
      <c r="AT179" s="101"/>
      <c r="AU179" s="101"/>
      <c r="AV179" s="101"/>
      <c r="AW179" s="101"/>
      <c r="AX179" s="101"/>
    </row>
    <row r="180" spans="3:50" x14ac:dyDescent="0.25">
      <c r="C180" s="101"/>
      <c r="D180" s="101"/>
      <c r="E180" s="101"/>
      <c r="F180" s="101"/>
      <c r="G180" s="101"/>
      <c r="H180" s="101"/>
      <c r="I180" s="101"/>
      <c r="J180" s="101"/>
      <c r="K180" s="101"/>
      <c r="L180" s="101"/>
      <c r="M180" s="101"/>
      <c r="N180" s="101"/>
      <c r="O180" s="101"/>
      <c r="P180" s="101"/>
      <c r="Q180" s="101"/>
      <c r="R180" s="101"/>
      <c r="S180" s="254"/>
      <c r="T180" s="101"/>
      <c r="U180" s="189"/>
      <c r="V180" s="101"/>
      <c r="W180" s="189"/>
      <c r="X180" s="101"/>
      <c r="Y180" s="189"/>
      <c r="Z180" s="101"/>
      <c r="AA180" s="189"/>
      <c r="AB180" s="101"/>
      <c r="AC180" s="189"/>
      <c r="AD180" s="101"/>
      <c r="AE180" s="189"/>
      <c r="AF180" s="101"/>
      <c r="AG180" s="189"/>
      <c r="AH180" s="101"/>
      <c r="AI180" s="189"/>
      <c r="AJ180" s="101"/>
      <c r="AK180" s="189"/>
      <c r="AL180" s="101"/>
      <c r="AM180" s="189"/>
      <c r="AN180" s="101"/>
      <c r="AO180" s="101"/>
      <c r="AP180" s="101"/>
      <c r="AQ180" s="101"/>
      <c r="AR180" s="101"/>
      <c r="AS180" s="101"/>
      <c r="AT180" s="101"/>
      <c r="AU180" s="101"/>
      <c r="AV180" s="101"/>
      <c r="AW180" s="101"/>
      <c r="AX180" s="101"/>
    </row>
    <row r="181" spans="3:50" x14ac:dyDescent="0.25">
      <c r="C181" s="101"/>
      <c r="D181" s="101"/>
      <c r="E181" s="101"/>
      <c r="F181" s="101"/>
      <c r="G181" s="101"/>
      <c r="H181" s="101"/>
      <c r="I181" s="101"/>
      <c r="J181" s="101"/>
      <c r="K181" s="101"/>
      <c r="L181" s="101"/>
      <c r="M181" s="101"/>
      <c r="N181" s="101"/>
      <c r="O181" s="101"/>
      <c r="P181" s="101"/>
      <c r="Q181" s="101"/>
      <c r="R181" s="101"/>
      <c r="S181" s="254"/>
      <c r="T181" s="101"/>
      <c r="U181" s="189"/>
      <c r="V181" s="101"/>
      <c r="W181" s="189"/>
      <c r="X181" s="101"/>
      <c r="Y181" s="189"/>
      <c r="Z181" s="101"/>
      <c r="AA181" s="189"/>
      <c r="AB181" s="101"/>
      <c r="AC181" s="189"/>
      <c r="AD181" s="101"/>
      <c r="AE181" s="189"/>
      <c r="AF181" s="101"/>
      <c r="AG181" s="189"/>
      <c r="AH181" s="101"/>
      <c r="AI181" s="189"/>
      <c r="AJ181" s="101"/>
      <c r="AK181" s="189"/>
      <c r="AL181" s="101"/>
      <c r="AM181" s="189"/>
      <c r="AN181" s="101"/>
      <c r="AO181" s="101"/>
      <c r="AP181" s="101"/>
      <c r="AQ181" s="101"/>
      <c r="AR181" s="101"/>
      <c r="AS181" s="101"/>
      <c r="AT181" s="101"/>
      <c r="AU181" s="101"/>
      <c r="AV181" s="101"/>
      <c r="AW181" s="101"/>
      <c r="AX181" s="101"/>
    </row>
    <row r="182" spans="3:50" x14ac:dyDescent="0.25">
      <c r="C182" s="101"/>
      <c r="D182" s="101"/>
      <c r="E182" s="101"/>
      <c r="F182" s="101"/>
      <c r="G182" s="101"/>
      <c r="H182" s="101"/>
      <c r="I182" s="101"/>
      <c r="J182" s="101"/>
      <c r="K182" s="101"/>
      <c r="L182" s="101"/>
      <c r="M182" s="101"/>
      <c r="N182" s="101"/>
      <c r="O182" s="101"/>
      <c r="P182" s="101"/>
      <c r="Q182" s="101"/>
      <c r="R182" s="101"/>
      <c r="S182" s="254"/>
      <c r="T182" s="101"/>
      <c r="U182" s="189"/>
      <c r="V182" s="101"/>
      <c r="W182" s="189"/>
      <c r="X182" s="101"/>
      <c r="Y182" s="189"/>
      <c r="Z182" s="101"/>
      <c r="AA182" s="189"/>
      <c r="AB182" s="101"/>
      <c r="AC182" s="189"/>
      <c r="AD182" s="101"/>
      <c r="AE182" s="189"/>
      <c r="AF182" s="101"/>
      <c r="AG182" s="189"/>
      <c r="AH182" s="101"/>
      <c r="AI182" s="189"/>
      <c r="AJ182" s="101"/>
      <c r="AK182" s="189"/>
      <c r="AL182" s="101"/>
      <c r="AM182" s="189"/>
      <c r="AN182" s="101"/>
      <c r="AO182" s="101"/>
      <c r="AP182" s="101"/>
      <c r="AQ182" s="101"/>
      <c r="AR182" s="101"/>
      <c r="AS182" s="101"/>
      <c r="AT182" s="101"/>
      <c r="AU182" s="101"/>
      <c r="AV182" s="101"/>
      <c r="AW182" s="101"/>
      <c r="AX182" s="101"/>
    </row>
    <row r="183" spans="3:50" x14ac:dyDescent="0.25">
      <c r="C183" s="101"/>
      <c r="D183" s="101"/>
      <c r="E183" s="101"/>
      <c r="F183" s="101"/>
      <c r="G183" s="101"/>
      <c r="H183" s="101"/>
      <c r="I183" s="101"/>
      <c r="J183" s="101"/>
      <c r="K183" s="101"/>
      <c r="L183" s="101"/>
      <c r="M183" s="101"/>
      <c r="N183" s="101"/>
      <c r="O183" s="101"/>
      <c r="P183" s="101"/>
      <c r="Q183" s="101"/>
      <c r="R183" s="101"/>
      <c r="S183" s="254"/>
      <c r="T183" s="101"/>
      <c r="U183" s="189"/>
      <c r="V183" s="101"/>
      <c r="W183" s="189"/>
      <c r="X183" s="101"/>
      <c r="Y183" s="189"/>
      <c r="Z183" s="101"/>
      <c r="AA183" s="189"/>
      <c r="AB183" s="101"/>
      <c r="AC183" s="189"/>
      <c r="AD183" s="101"/>
      <c r="AE183" s="189"/>
      <c r="AF183" s="101"/>
      <c r="AG183" s="189"/>
      <c r="AH183" s="101"/>
      <c r="AI183" s="189"/>
      <c r="AJ183" s="101"/>
      <c r="AK183" s="189"/>
      <c r="AL183" s="101"/>
      <c r="AM183" s="189"/>
      <c r="AN183" s="101"/>
      <c r="AO183" s="101"/>
      <c r="AP183" s="101"/>
      <c r="AQ183" s="101"/>
      <c r="AR183" s="101"/>
      <c r="AS183" s="101"/>
      <c r="AT183" s="101"/>
      <c r="AU183" s="101"/>
      <c r="AV183" s="101"/>
      <c r="AW183" s="101"/>
      <c r="AX183" s="101"/>
    </row>
    <row r="184" spans="3:50" x14ac:dyDescent="0.25">
      <c r="C184" s="101"/>
      <c r="D184" s="101"/>
      <c r="E184" s="101"/>
      <c r="F184" s="101"/>
      <c r="G184" s="101"/>
      <c r="H184" s="101"/>
      <c r="I184" s="101"/>
      <c r="J184" s="101"/>
      <c r="K184" s="101"/>
      <c r="L184" s="101"/>
      <c r="M184" s="101"/>
      <c r="N184" s="101"/>
      <c r="O184" s="101"/>
      <c r="P184" s="101"/>
      <c r="Q184" s="101"/>
      <c r="R184" s="101"/>
      <c r="S184" s="254"/>
      <c r="T184" s="101"/>
      <c r="U184" s="189"/>
      <c r="V184" s="101"/>
      <c r="W184" s="189"/>
      <c r="X184" s="101"/>
      <c r="Y184" s="189"/>
      <c r="Z184" s="101"/>
      <c r="AA184" s="189"/>
      <c r="AB184" s="101"/>
      <c r="AC184" s="189"/>
      <c r="AD184" s="101"/>
      <c r="AE184" s="189"/>
      <c r="AF184" s="101"/>
      <c r="AG184" s="189"/>
      <c r="AH184" s="101"/>
      <c r="AI184" s="189"/>
      <c r="AJ184" s="101"/>
      <c r="AK184" s="189"/>
      <c r="AL184" s="101"/>
      <c r="AM184" s="189"/>
      <c r="AN184" s="101"/>
      <c r="AO184" s="101"/>
      <c r="AP184" s="101"/>
      <c r="AQ184" s="101"/>
      <c r="AR184" s="101"/>
      <c r="AS184" s="101"/>
      <c r="AT184" s="101"/>
      <c r="AU184" s="101"/>
      <c r="AV184" s="101"/>
      <c r="AW184" s="101"/>
      <c r="AX184" s="101"/>
    </row>
    <row r="185" spans="3:50" x14ac:dyDescent="0.25">
      <c r="C185" s="101"/>
      <c r="D185" s="101"/>
      <c r="E185" s="101"/>
      <c r="F185" s="101"/>
      <c r="G185" s="101"/>
      <c r="H185" s="101"/>
      <c r="I185" s="101"/>
      <c r="J185" s="101"/>
      <c r="K185" s="101"/>
      <c r="L185" s="101"/>
      <c r="M185" s="101"/>
      <c r="N185" s="101"/>
      <c r="O185" s="101"/>
      <c r="P185" s="101"/>
      <c r="Q185" s="101"/>
      <c r="R185" s="101"/>
      <c r="S185" s="254"/>
      <c r="T185" s="101"/>
      <c r="U185" s="189"/>
      <c r="V185" s="101"/>
      <c r="W185" s="189"/>
      <c r="X185" s="101"/>
      <c r="Y185" s="189"/>
      <c r="Z185" s="101"/>
      <c r="AA185" s="189"/>
      <c r="AB185" s="101"/>
      <c r="AC185" s="189"/>
      <c r="AD185" s="101"/>
      <c r="AE185" s="189"/>
      <c r="AF185" s="101"/>
      <c r="AG185" s="189"/>
      <c r="AH185" s="101"/>
      <c r="AI185" s="189"/>
      <c r="AJ185" s="101"/>
      <c r="AK185" s="189"/>
      <c r="AL185" s="101"/>
      <c r="AM185" s="189"/>
      <c r="AN185" s="101"/>
      <c r="AO185" s="101"/>
      <c r="AP185" s="101"/>
      <c r="AQ185" s="101"/>
      <c r="AR185" s="101"/>
      <c r="AS185" s="101"/>
      <c r="AT185" s="101"/>
      <c r="AU185" s="101"/>
      <c r="AV185" s="101"/>
      <c r="AW185" s="101"/>
      <c r="AX185" s="101"/>
    </row>
    <row r="186" spans="3:50" x14ac:dyDescent="0.25">
      <c r="C186" s="101"/>
      <c r="D186" s="101"/>
      <c r="E186" s="101"/>
      <c r="F186" s="101"/>
      <c r="G186" s="101"/>
      <c r="H186" s="101"/>
      <c r="I186" s="101"/>
      <c r="J186" s="101"/>
      <c r="K186" s="101"/>
      <c r="L186" s="101"/>
      <c r="M186" s="101"/>
      <c r="N186" s="101"/>
      <c r="O186" s="101"/>
      <c r="P186" s="101"/>
      <c r="Q186" s="101"/>
      <c r="R186" s="101"/>
      <c r="S186" s="254"/>
      <c r="T186" s="101"/>
      <c r="U186" s="189"/>
      <c r="V186" s="101"/>
      <c r="W186" s="189"/>
      <c r="X186" s="101"/>
      <c r="Y186" s="189"/>
      <c r="Z186" s="101"/>
      <c r="AA186" s="189"/>
      <c r="AB186" s="101"/>
      <c r="AC186" s="189"/>
      <c r="AD186" s="101"/>
      <c r="AE186" s="189"/>
      <c r="AF186" s="101"/>
      <c r="AG186" s="189"/>
      <c r="AH186" s="101"/>
      <c r="AI186" s="189"/>
      <c r="AJ186" s="101"/>
      <c r="AK186" s="189"/>
      <c r="AL186" s="101"/>
      <c r="AM186" s="189"/>
      <c r="AN186" s="101"/>
      <c r="AO186" s="101"/>
      <c r="AP186" s="101"/>
      <c r="AQ186" s="101"/>
      <c r="AR186" s="101"/>
      <c r="AS186" s="101"/>
      <c r="AT186" s="101"/>
      <c r="AU186" s="101"/>
      <c r="AV186" s="101"/>
      <c r="AW186" s="101"/>
      <c r="AX186" s="101"/>
    </row>
    <row r="187" spans="3:50" x14ac:dyDescent="0.25">
      <c r="C187" s="101"/>
      <c r="D187" s="101"/>
      <c r="E187" s="101"/>
      <c r="F187" s="101"/>
      <c r="G187" s="101"/>
      <c r="H187" s="101"/>
      <c r="I187" s="101"/>
      <c r="J187" s="101"/>
      <c r="K187" s="101"/>
      <c r="L187" s="101"/>
      <c r="M187" s="101"/>
      <c r="N187" s="101"/>
      <c r="O187" s="101"/>
      <c r="P187" s="101"/>
      <c r="Q187" s="101"/>
      <c r="R187" s="101"/>
      <c r="S187" s="254"/>
      <c r="T187" s="101"/>
      <c r="U187" s="189"/>
      <c r="V187" s="101"/>
      <c r="W187" s="189"/>
      <c r="X187" s="101"/>
      <c r="Y187" s="189"/>
      <c r="Z187" s="101"/>
      <c r="AA187" s="189"/>
      <c r="AB187" s="101"/>
      <c r="AC187" s="189"/>
      <c r="AD187" s="101"/>
      <c r="AE187" s="189"/>
      <c r="AF187" s="101"/>
      <c r="AG187" s="189"/>
      <c r="AH187" s="101"/>
      <c r="AI187" s="189"/>
      <c r="AJ187" s="101"/>
      <c r="AK187" s="189"/>
      <c r="AL187" s="101"/>
      <c r="AM187" s="189"/>
      <c r="AN187" s="101"/>
      <c r="AO187" s="101"/>
      <c r="AP187" s="101"/>
      <c r="AQ187" s="101"/>
      <c r="AR187" s="101"/>
      <c r="AS187" s="101"/>
      <c r="AT187" s="101"/>
      <c r="AU187" s="101"/>
      <c r="AV187" s="101"/>
      <c r="AW187" s="101"/>
      <c r="AX187" s="101"/>
    </row>
    <row r="188" spans="3:50" x14ac:dyDescent="0.25">
      <c r="C188" s="101"/>
      <c r="D188" s="101"/>
      <c r="E188" s="101"/>
      <c r="F188" s="101"/>
      <c r="G188" s="101"/>
      <c r="H188" s="101"/>
      <c r="I188" s="101"/>
      <c r="J188" s="101"/>
      <c r="K188" s="101"/>
      <c r="L188" s="101"/>
      <c r="M188" s="101"/>
      <c r="N188" s="101"/>
      <c r="O188" s="101"/>
      <c r="P188" s="101"/>
      <c r="Q188" s="101"/>
      <c r="R188" s="101"/>
      <c r="S188" s="254"/>
      <c r="T188" s="101"/>
      <c r="U188" s="189"/>
      <c r="V188" s="101"/>
      <c r="W188" s="189"/>
      <c r="X188" s="101"/>
      <c r="Y188" s="189"/>
      <c r="Z188" s="101"/>
      <c r="AA188" s="189"/>
      <c r="AB188" s="101"/>
      <c r="AC188" s="189"/>
      <c r="AD188" s="101"/>
      <c r="AE188" s="189"/>
      <c r="AF188" s="101"/>
      <c r="AG188" s="189"/>
      <c r="AH188" s="101"/>
      <c r="AI188" s="189"/>
      <c r="AJ188" s="101"/>
      <c r="AK188" s="189"/>
      <c r="AL188" s="101"/>
      <c r="AM188" s="189"/>
      <c r="AN188" s="101"/>
      <c r="AO188" s="101"/>
      <c r="AP188" s="101"/>
      <c r="AQ188" s="101"/>
      <c r="AR188" s="101"/>
      <c r="AS188" s="101"/>
      <c r="AT188" s="101"/>
      <c r="AU188" s="101"/>
      <c r="AV188" s="101"/>
      <c r="AW188" s="101"/>
      <c r="AX188" s="101"/>
    </row>
    <row r="189" spans="3:50" x14ac:dyDescent="0.25">
      <c r="C189" s="101"/>
      <c r="D189" s="101"/>
      <c r="E189" s="101"/>
      <c r="F189" s="101"/>
      <c r="G189" s="101"/>
      <c r="H189" s="101"/>
      <c r="I189" s="101"/>
      <c r="J189" s="101"/>
      <c r="K189" s="101"/>
      <c r="L189" s="101"/>
      <c r="M189" s="101"/>
      <c r="N189" s="101"/>
      <c r="O189" s="101"/>
      <c r="P189" s="101"/>
      <c r="Q189" s="101"/>
      <c r="R189" s="101"/>
      <c r="S189" s="254"/>
      <c r="T189" s="101"/>
      <c r="U189" s="189"/>
      <c r="V189" s="101"/>
      <c r="W189" s="189"/>
      <c r="X189" s="101"/>
      <c r="Y189" s="189"/>
      <c r="Z189" s="101"/>
      <c r="AA189" s="189"/>
      <c r="AB189" s="101"/>
      <c r="AC189" s="189"/>
      <c r="AD189" s="101"/>
      <c r="AE189" s="189"/>
      <c r="AF189" s="101"/>
      <c r="AG189" s="189"/>
      <c r="AH189" s="101"/>
      <c r="AI189" s="189"/>
      <c r="AJ189" s="101"/>
      <c r="AK189" s="189"/>
      <c r="AL189" s="101"/>
      <c r="AM189" s="189"/>
      <c r="AN189" s="101"/>
      <c r="AO189" s="101"/>
      <c r="AP189" s="101"/>
      <c r="AQ189" s="101"/>
      <c r="AR189" s="101"/>
      <c r="AS189" s="101"/>
      <c r="AT189" s="101"/>
      <c r="AU189" s="101"/>
      <c r="AV189" s="101"/>
      <c r="AW189" s="101"/>
      <c r="AX189" s="101"/>
    </row>
    <row r="190" spans="3:50" x14ac:dyDescent="0.25">
      <c r="C190" s="101"/>
      <c r="D190" s="101"/>
      <c r="E190" s="101"/>
      <c r="F190" s="101"/>
      <c r="G190" s="101"/>
      <c r="H190" s="101"/>
      <c r="I190" s="101"/>
      <c r="J190" s="101"/>
      <c r="K190" s="101"/>
      <c r="L190" s="101"/>
      <c r="M190" s="101"/>
      <c r="N190" s="101"/>
      <c r="O190" s="101"/>
      <c r="P190" s="101"/>
      <c r="Q190" s="101"/>
      <c r="R190" s="101"/>
      <c r="S190" s="254"/>
      <c r="T190" s="101"/>
      <c r="U190" s="189"/>
      <c r="V190" s="101"/>
      <c r="W190" s="189"/>
      <c r="X190" s="101"/>
      <c r="Y190" s="189"/>
      <c r="Z190" s="101"/>
      <c r="AA190" s="189"/>
      <c r="AB190" s="101"/>
      <c r="AC190" s="189"/>
      <c r="AD190" s="101"/>
      <c r="AE190" s="189"/>
      <c r="AF190" s="101"/>
      <c r="AG190" s="189"/>
      <c r="AH190" s="101"/>
      <c r="AI190" s="189"/>
      <c r="AJ190" s="101"/>
      <c r="AK190" s="189"/>
      <c r="AL190" s="101"/>
      <c r="AM190" s="189"/>
      <c r="AN190" s="101"/>
      <c r="AO190" s="101"/>
      <c r="AP190" s="101"/>
      <c r="AQ190" s="101"/>
      <c r="AR190" s="101"/>
      <c r="AS190" s="101"/>
      <c r="AT190" s="101"/>
      <c r="AU190" s="101"/>
      <c r="AV190" s="101"/>
      <c r="AW190" s="101"/>
      <c r="AX190" s="101"/>
    </row>
    <row r="191" spans="3:50" x14ac:dyDescent="0.25">
      <c r="C191" s="101"/>
      <c r="D191" s="101"/>
      <c r="E191" s="101"/>
      <c r="F191" s="101"/>
      <c r="G191" s="101"/>
      <c r="H191" s="101"/>
      <c r="I191" s="101"/>
      <c r="J191" s="101"/>
      <c r="K191" s="101"/>
      <c r="L191" s="101"/>
      <c r="M191" s="101"/>
      <c r="N191" s="101"/>
      <c r="O191" s="101"/>
      <c r="P191" s="101"/>
      <c r="Q191" s="101"/>
      <c r="R191" s="101"/>
      <c r="S191" s="254"/>
      <c r="T191" s="101"/>
      <c r="U191" s="189"/>
      <c r="V191" s="101"/>
      <c r="W191" s="189"/>
      <c r="X191" s="101"/>
      <c r="Y191" s="189"/>
      <c r="Z191" s="101"/>
      <c r="AA191" s="189"/>
      <c r="AB191" s="101"/>
      <c r="AC191" s="189"/>
      <c r="AD191" s="101"/>
      <c r="AE191" s="189"/>
      <c r="AF191" s="101"/>
      <c r="AG191" s="189"/>
      <c r="AH191" s="101"/>
      <c r="AI191" s="189"/>
      <c r="AJ191" s="101"/>
      <c r="AK191" s="189"/>
      <c r="AL191" s="101"/>
      <c r="AM191" s="189"/>
      <c r="AN191" s="101"/>
      <c r="AO191" s="101"/>
      <c r="AP191" s="101"/>
      <c r="AQ191" s="101"/>
      <c r="AR191" s="101"/>
      <c r="AS191" s="101"/>
      <c r="AT191" s="101"/>
      <c r="AU191" s="101"/>
      <c r="AV191" s="101"/>
      <c r="AW191" s="101"/>
      <c r="AX191" s="101"/>
    </row>
    <row r="192" spans="3:50" x14ac:dyDescent="0.25">
      <c r="C192" s="101"/>
      <c r="D192" s="101"/>
      <c r="E192" s="101"/>
      <c r="F192" s="101"/>
      <c r="G192" s="101"/>
      <c r="H192" s="101"/>
      <c r="I192" s="101"/>
      <c r="J192" s="101"/>
      <c r="K192" s="101"/>
      <c r="L192" s="101"/>
      <c r="M192" s="101"/>
      <c r="N192" s="101"/>
      <c r="O192" s="101"/>
      <c r="P192" s="101"/>
      <c r="Q192" s="101"/>
      <c r="R192" s="101"/>
      <c r="S192" s="254"/>
      <c r="T192" s="101"/>
      <c r="U192" s="189"/>
      <c r="V192" s="101"/>
      <c r="W192" s="189"/>
      <c r="X192" s="101"/>
      <c r="Y192" s="189"/>
      <c r="Z192" s="101"/>
      <c r="AA192" s="189"/>
      <c r="AB192" s="101"/>
      <c r="AC192" s="189"/>
      <c r="AD192" s="101"/>
      <c r="AE192" s="189"/>
      <c r="AF192" s="101"/>
      <c r="AG192" s="189"/>
      <c r="AH192" s="101"/>
      <c r="AI192" s="189"/>
      <c r="AJ192" s="101"/>
      <c r="AK192" s="189"/>
      <c r="AL192" s="101"/>
      <c r="AM192" s="189"/>
      <c r="AN192" s="101"/>
      <c r="AO192" s="101"/>
      <c r="AP192" s="101"/>
      <c r="AQ192" s="101"/>
      <c r="AR192" s="101"/>
      <c r="AS192" s="101"/>
      <c r="AT192" s="101"/>
      <c r="AU192" s="101"/>
      <c r="AV192" s="101"/>
      <c r="AW192" s="101"/>
      <c r="AX192" s="101"/>
    </row>
    <row r="193" spans="3:50" x14ac:dyDescent="0.25">
      <c r="C193" s="101"/>
      <c r="D193" s="101"/>
      <c r="E193" s="101"/>
      <c r="F193" s="101"/>
      <c r="G193" s="101"/>
      <c r="H193" s="101"/>
      <c r="I193" s="101"/>
      <c r="J193" s="101"/>
      <c r="K193" s="101"/>
      <c r="L193" s="101"/>
      <c r="M193" s="101"/>
      <c r="N193" s="101"/>
      <c r="O193" s="101"/>
      <c r="P193" s="101"/>
      <c r="Q193" s="101"/>
      <c r="R193" s="101"/>
      <c r="S193" s="254"/>
      <c r="T193" s="101"/>
      <c r="U193" s="189"/>
      <c r="V193" s="101"/>
      <c r="W193" s="189"/>
      <c r="X193" s="101"/>
      <c r="Y193" s="189"/>
      <c r="Z193" s="101"/>
      <c r="AA193" s="189"/>
      <c r="AB193" s="101"/>
      <c r="AC193" s="189"/>
      <c r="AD193" s="101"/>
      <c r="AE193" s="189"/>
      <c r="AF193" s="101"/>
      <c r="AG193" s="189"/>
      <c r="AH193" s="101"/>
      <c r="AI193" s="189"/>
      <c r="AJ193" s="101"/>
      <c r="AK193" s="189"/>
      <c r="AL193" s="101"/>
      <c r="AM193" s="189"/>
      <c r="AN193" s="101"/>
      <c r="AO193" s="101"/>
      <c r="AP193" s="101"/>
      <c r="AQ193" s="101"/>
      <c r="AR193" s="101"/>
      <c r="AS193" s="101"/>
      <c r="AT193" s="101"/>
      <c r="AU193" s="101"/>
      <c r="AV193" s="101"/>
      <c r="AW193" s="101"/>
      <c r="AX193" s="101"/>
    </row>
    <row r="194" spans="3:50" x14ac:dyDescent="0.25">
      <c r="C194" s="101"/>
      <c r="D194" s="101"/>
      <c r="E194" s="101"/>
      <c r="F194" s="101"/>
      <c r="G194" s="101"/>
      <c r="H194" s="101"/>
      <c r="I194" s="101"/>
      <c r="J194" s="101"/>
      <c r="K194" s="101"/>
      <c r="L194" s="101"/>
      <c r="M194" s="101"/>
      <c r="N194" s="101"/>
      <c r="O194" s="101"/>
      <c r="P194" s="101"/>
      <c r="Q194" s="101"/>
      <c r="R194" s="101"/>
      <c r="S194" s="254"/>
      <c r="T194" s="101"/>
      <c r="U194" s="189"/>
      <c r="V194" s="101"/>
      <c r="W194" s="189"/>
      <c r="X194" s="101"/>
      <c r="Y194" s="189"/>
      <c r="Z194" s="101"/>
      <c r="AA194" s="189"/>
      <c r="AB194" s="101"/>
      <c r="AC194" s="189"/>
      <c r="AD194" s="101"/>
      <c r="AE194" s="189"/>
      <c r="AF194" s="101"/>
      <c r="AG194" s="189"/>
      <c r="AH194" s="101"/>
      <c r="AI194" s="189"/>
      <c r="AJ194" s="101"/>
      <c r="AK194" s="189"/>
      <c r="AL194" s="101"/>
      <c r="AM194" s="189"/>
      <c r="AN194" s="101"/>
      <c r="AO194" s="101"/>
      <c r="AP194" s="101"/>
      <c r="AQ194" s="101"/>
      <c r="AR194" s="101"/>
      <c r="AS194" s="101"/>
      <c r="AT194" s="101"/>
      <c r="AU194" s="101"/>
      <c r="AV194" s="101"/>
      <c r="AW194" s="101"/>
      <c r="AX194" s="101"/>
    </row>
    <row r="195" spans="3:50" x14ac:dyDescent="0.25">
      <c r="C195" s="101"/>
      <c r="D195" s="101"/>
      <c r="E195" s="101"/>
      <c r="F195" s="101"/>
      <c r="G195" s="101"/>
      <c r="H195" s="101"/>
      <c r="I195" s="101"/>
      <c r="J195" s="101"/>
      <c r="K195" s="101"/>
      <c r="L195" s="101"/>
      <c r="M195" s="101"/>
      <c r="N195" s="101"/>
      <c r="O195" s="101"/>
      <c r="P195" s="101"/>
      <c r="Q195" s="101"/>
      <c r="R195" s="101"/>
      <c r="S195" s="254"/>
      <c r="T195" s="101"/>
      <c r="U195" s="189"/>
      <c r="V195" s="101"/>
      <c r="W195" s="189"/>
      <c r="X195" s="101"/>
      <c r="Y195" s="189"/>
      <c r="Z195" s="101"/>
      <c r="AA195" s="189"/>
      <c r="AB195" s="101"/>
      <c r="AC195" s="189"/>
      <c r="AD195" s="101"/>
      <c r="AE195" s="189"/>
      <c r="AF195" s="101"/>
      <c r="AG195" s="189"/>
      <c r="AH195" s="101"/>
      <c r="AI195" s="189"/>
      <c r="AJ195" s="101"/>
      <c r="AK195" s="189"/>
      <c r="AL195" s="101"/>
      <c r="AM195" s="189"/>
      <c r="AN195" s="101"/>
      <c r="AO195" s="101"/>
      <c r="AP195" s="101"/>
      <c r="AQ195" s="101"/>
      <c r="AR195" s="101"/>
      <c r="AS195" s="101"/>
      <c r="AT195" s="101"/>
      <c r="AU195" s="101"/>
      <c r="AV195" s="101"/>
      <c r="AW195" s="101"/>
      <c r="AX195" s="101"/>
    </row>
    <row r="196" spans="3:50" x14ac:dyDescent="0.25">
      <c r="C196" s="101"/>
      <c r="D196" s="101"/>
      <c r="E196" s="101"/>
      <c r="F196" s="101"/>
      <c r="G196" s="101"/>
      <c r="H196" s="101"/>
      <c r="I196" s="101"/>
      <c r="J196" s="101"/>
      <c r="K196" s="101"/>
      <c r="L196" s="101"/>
      <c r="M196" s="101"/>
      <c r="N196" s="101"/>
      <c r="O196" s="101"/>
      <c r="P196" s="101"/>
      <c r="Q196" s="101"/>
      <c r="R196" s="101"/>
      <c r="S196" s="254"/>
      <c r="T196" s="101"/>
      <c r="U196" s="189"/>
      <c r="V196" s="101"/>
      <c r="W196" s="189"/>
      <c r="X196" s="101"/>
      <c r="Y196" s="189"/>
      <c r="Z196" s="101"/>
      <c r="AA196" s="189"/>
      <c r="AB196" s="101"/>
      <c r="AC196" s="189"/>
      <c r="AD196" s="101"/>
      <c r="AE196" s="189"/>
      <c r="AF196" s="101"/>
      <c r="AG196" s="189"/>
      <c r="AH196" s="101"/>
      <c r="AI196" s="189"/>
      <c r="AJ196" s="101"/>
      <c r="AK196" s="189"/>
      <c r="AL196" s="101"/>
      <c r="AM196" s="189"/>
      <c r="AN196" s="101"/>
      <c r="AO196" s="101"/>
      <c r="AP196" s="101"/>
      <c r="AQ196" s="101"/>
      <c r="AR196" s="101"/>
      <c r="AS196" s="101"/>
      <c r="AT196" s="101"/>
      <c r="AU196" s="101"/>
      <c r="AV196" s="101"/>
      <c r="AW196" s="101"/>
      <c r="AX196" s="101"/>
    </row>
    <row r="197" spans="3:50" x14ac:dyDescent="0.25">
      <c r="C197" s="101"/>
      <c r="D197" s="101"/>
      <c r="E197" s="101"/>
      <c r="F197" s="101"/>
      <c r="G197" s="101"/>
      <c r="H197" s="101"/>
      <c r="I197" s="101"/>
      <c r="J197" s="101"/>
      <c r="K197" s="101"/>
      <c r="L197" s="101"/>
      <c r="M197" s="101"/>
      <c r="N197" s="101"/>
      <c r="O197" s="101"/>
      <c r="P197" s="101"/>
      <c r="Q197" s="101"/>
      <c r="R197" s="101"/>
      <c r="S197" s="254"/>
      <c r="T197" s="101"/>
      <c r="U197" s="189"/>
      <c r="V197" s="101"/>
      <c r="W197" s="189"/>
      <c r="X197" s="101"/>
      <c r="Y197" s="189"/>
      <c r="Z197" s="101"/>
      <c r="AA197" s="189"/>
      <c r="AB197" s="101"/>
      <c r="AC197" s="189"/>
      <c r="AD197" s="101"/>
      <c r="AE197" s="189"/>
      <c r="AF197" s="101"/>
      <c r="AG197" s="189"/>
      <c r="AH197" s="101"/>
      <c r="AI197" s="189"/>
      <c r="AJ197" s="101"/>
      <c r="AK197" s="189"/>
      <c r="AL197" s="101"/>
      <c r="AM197" s="189"/>
      <c r="AN197" s="101"/>
      <c r="AO197" s="101"/>
      <c r="AP197" s="101"/>
      <c r="AQ197" s="101"/>
      <c r="AR197" s="101"/>
      <c r="AS197" s="101"/>
      <c r="AT197" s="101"/>
      <c r="AU197" s="101"/>
      <c r="AV197" s="101"/>
      <c r="AW197" s="101"/>
      <c r="AX197" s="101"/>
    </row>
    <row r="198" spans="3:50" x14ac:dyDescent="0.25">
      <c r="C198" s="101"/>
      <c r="D198" s="101"/>
      <c r="E198" s="101"/>
      <c r="F198" s="101"/>
      <c r="G198" s="101"/>
      <c r="H198" s="101"/>
      <c r="I198" s="101"/>
      <c r="J198" s="101"/>
      <c r="K198" s="101"/>
      <c r="L198" s="101"/>
      <c r="M198" s="101"/>
      <c r="N198" s="101"/>
      <c r="O198" s="101"/>
      <c r="P198" s="101"/>
      <c r="Q198" s="101"/>
      <c r="R198" s="101"/>
      <c r="S198" s="254"/>
      <c r="T198" s="101"/>
      <c r="U198" s="189"/>
      <c r="V198" s="101"/>
      <c r="W198" s="189"/>
      <c r="X198" s="101"/>
      <c r="Y198" s="189"/>
      <c r="Z198" s="101"/>
      <c r="AA198" s="189"/>
      <c r="AB198" s="101"/>
      <c r="AC198" s="189"/>
      <c r="AD198" s="101"/>
      <c r="AE198" s="189"/>
      <c r="AF198" s="101"/>
      <c r="AG198" s="189"/>
      <c r="AH198" s="101"/>
      <c r="AI198" s="189"/>
      <c r="AJ198" s="101"/>
      <c r="AK198" s="189"/>
      <c r="AL198" s="101"/>
      <c r="AM198" s="189"/>
      <c r="AN198" s="101"/>
      <c r="AO198" s="101"/>
      <c r="AP198" s="101"/>
      <c r="AQ198" s="101"/>
      <c r="AR198" s="101"/>
      <c r="AS198" s="101"/>
      <c r="AT198" s="101"/>
      <c r="AU198" s="101"/>
      <c r="AV198" s="101"/>
      <c r="AW198" s="101"/>
      <c r="AX198" s="101"/>
    </row>
    <row r="199" spans="3:50" x14ac:dyDescent="0.25">
      <c r="C199" s="101"/>
      <c r="D199" s="101"/>
      <c r="E199" s="101"/>
      <c r="F199" s="101"/>
      <c r="G199" s="101"/>
      <c r="H199" s="101"/>
      <c r="I199" s="101"/>
      <c r="J199" s="101"/>
      <c r="K199" s="101"/>
      <c r="L199" s="101"/>
      <c r="M199" s="101"/>
      <c r="N199" s="101"/>
      <c r="O199" s="101"/>
      <c r="P199" s="101"/>
      <c r="Q199" s="101"/>
      <c r="R199" s="101"/>
      <c r="S199" s="254"/>
      <c r="T199" s="101"/>
      <c r="U199" s="189"/>
      <c r="V199" s="101"/>
      <c r="W199" s="189"/>
      <c r="X199" s="101"/>
      <c r="Y199" s="189"/>
      <c r="Z199" s="101"/>
      <c r="AA199" s="189"/>
      <c r="AB199" s="101"/>
      <c r="AC199" s="189"/>
      <c r="AD199" s="101"/>
      <c r="AE199" s="189"/>
      <c r="AF199" s="101"/>
      <c r="AG199" s="189"/>
      <c r="AH199" s="101"/>
      <c r="AI199" s="189"/>
      <c r="AJ199" s="101"/>
      <c r="AK199" s="189"/>
      <c r="AL199" s="101"/>
      <c r="AM199" s="189"/>
      <c r="AN199" s="101"/>
      <c r="AO199" s="101"/>
      <c r="AP199" s="101"/>
      <c r="AQ199" s="101"/>
      <c r="AR199" s="101"/>
      <c r="AS199" s="101"/>
      <c r="AT199" s="101"/>
      <c r="AU199" s="101"/>
      <c r="AV199" s="101"/>
      <c r="AW199" s="101"/>
      <c r="AX199" s="101"/>
    </row>
    <row r="200" spans="3:50" x14ac:dyDescent="0.25">
      <c r="C200" s="101"/>
      <c r="D200" s="101"/>
      <c r="E200" s="101"/>
      <c r="F200" s="101"/>
      <c r="G200" s="101"/>
      <c r="H200" s="101"/>
      <c r="I200" s="101"/>
      <c r="J200" s="101"/>
      <c r="K200" s="101"/>
      <c r="L200" s="101"/>
      <c r="M200" s="101"/>
      <c r="N200" s="101"/>
      <c r="O200" s="101"/>
      <c r="P200" s="101"/>
      <c r="Q200" s="101"/>
      <c r="R200" s="101"/>
      <c r="S200" s="254"/>
      <c r="T200" s="101"/>
      <c r="U200" s="189"/>
      <c r="V200" s="101"/>
      <c r="W200" s="189"/>
      <c r="X200" s="101"/>
      <c r="Y200" s="189"/>
      <c r="Z200" s="101"/>
      <c r="AA200" s="189"/>
      <c r="AB200" s="101"/>
      <c r="AC200" s="189"/>
      <c r="AD200" s="101"/>
      <c r="AE200" s="189"/>
      <c r="AF200" s="101"/>
      <c r="AG200" s="189"/>
      <c r="AH200" s="101"/>
      <c r="AI200" s="189"/>
      <c r="AJ200" s="101"/>
      <c r="AK200" s="189"/>
      <c r="AL200" s="101"/>
      <c r="AM200" s="189"/>
      <c r="AN200" s="101"/>
      <c r="AO200" s="101"/>
      <c r="AP200" s="101"/>
      <c r="AQ200" s="101"/>
      <c r="AR200" s="101"/>
      <c r="AS200" s="101"/>
      <c r="AT200" s="101"/>
      <c r="AU200" s="101"/>
      <c r="AV200" s="101"/>
      <c r="AW200" s="101"/>
      <c r="AX200" s="101"/>
    </row>
    <row r="201" spans="3:50" x14ac:dyDescent="0.25">
      <c r="C201" s="101"/>
      <c r="D201" s="101"/>
      <c r="E201" s="101"/>
      <c r="F201" s="101"/>
      <c r="G201" s="101"/>
      <c r="H201" s="101"/>
      <c r="I201" s="101"/>
      <c r="J201" s="101"/>
      <c r="K201" s="101"/>
      <c r="L201" s="101"/>
      <c r="M201" s="101"/>
      <c r="N201" s="101"/>
      <c r="O201" s="101"/>
      <c r="P201" s="101"/>
      <c r="Q201" s="101"/>
      <c r="R201" s="101"/>
      <c r="S201" s="254"/>
      <c r="T201" s="101"/>
      <c r="U201" s="189"/>
      <c r="V201" s="101"/>
      <c r="W201" s="189"/>
      <c r="X201" s="101"/>
      <c r="Y201" s="189"/>
      <c r="Z201" s="101"/>
      <c r="AA201" s="189"/>
      <c r="AB201" s="101"/>
      <c r="AC201" s="189"/>
      <c r="AD201" s="101"/>
      <c r="AE201" s="189"/>
      <c r="AF201" s="101"/>
      <c r="AG201" s="189"/>
      <c r="AH201" s="101"/>
      <c r="AI201" s="189"/>
      <c r="AJ201" s="101"/>
      <c r="AK201" s="189"/>
      <c r="AL201" s="101"/>
      <c r="AM201" s="189"/>
      <c r="AN201" s="101"/>
      <c r="AO201" s="101"/>
      <c r="AP201" s="101"/>
      <c r="AQ201" s="101"/>
      <c r="AR201" s="101"/>
      <c r="AS201" s="101"/>
      <c r="AT201" s="101"/>
      <c r="AU201" s="101"/>
      <c r="AV201" s="101"/>
      <c r="AW201" s="101"/>
      <c r="AX201" s="101"/>
    </row>
    <row r="202" spans="3:50" x14ac:dyDescent="0.25">
      <c r="C202" s="101"/>
      <c r="D202" s="101"/>
      <c r="E202" s="101"/>
      <c r="F202" s="101"/>
      <c r="G202" s="101"/>
      <c r="H202" s="101"/>
      <c r="I202" s="101"/>
      <c r="J202" s="101"/>
      <c r="K202" s="101"/>
      <c r="L202" s="101"/>
      <c r="M202" s="101"/>
      <c r="N202" s="101"/>
      <c r="O202" s="101"/>
      <c r="P202" s="101"/>
      <c r="Q202" s="101"/>
      <c r="R202" s="101"/>
      <c r="S202" s="254"/>
      <c r="T202" s="101"/>
      <c r="U202" s="189"/>
      <c r="V202" s="101"/>
      <c r="W202" s="189"/>
      <c r="X202" s="101"/>
      <c r="Y202" s="189"/>
      <c r="Z202" s="101"/>
      <c r="AA202" s="189"/>
      <c r="AB202" s="101"/>
      <c r="AC202" s="189"/>
      <c r="AD202" s="101"/>
      <c r="AE202" s="189"/>
      <c r="AF202" s="101"/>
      <c r="AG202" s="189"/>
      <c r="AH202" s="101"/>
      <c r="AI202" s="189"/>
      <c r="AJ202" s="101"/>
      <c r="AK202" s="189"/>
      <c r="AL202" s="101"/>
      <c r="AM202" s="189"/>
      <c r="AN202" s="101"/>
      <c r="AO202" s="101"/>
      <c r="AP202" s="101"/>
      <c r="AQ202" s="101"/>
      <c r="AR202" s="101"/>
      <c r="AS202" s="101"/>
      <c r="AT202" s="101"/>
      <c r="AU202" s="101"/>
      <c r="AV202" s="101"/>
      <c r="AW202" s="101"/>
      <c r="AX202" s="101"/>
    </row>
    <row r="203" spans="3:50" x14ac:dyDescent="0.25">
      <c r="C203" s="101"/>
      <c r="D203" s="101"/>
      <c r="E203" s="101"/>
      <c r="F203" s="101"/>
      <c r="G203" s="101"/>
      <c r="H203" s="101"/>
      <c r="I203" s="101"/>
      <c r="J203" s="101"/>
      <c r="K203" s="101"/>
      <c r="L203" s="101"/>
      <c r="M203" s="101"/>
      <c r="N203" s="101"/>
      <c r="O203" s="101"/>
      <c r="P203" s="101"/>
      <c r="Q203" s="101"/>
      <c r="R203" s="101"/>
      <c r="S203" s="254"/>
      <c r="T203" s="101"/>
      <c r="U203" s="189"/>
      <c r="V203" s="101"/>
      <c r="W203" s="189"/>
      <c r="X203" s="101"/>
      <c r="Y203" s="189"/>
      <c r="Z203" s="101"/>
      <c r="AA203" s="189"/>
      <c r="AB203" s="101"/>
      <c r="AC203" s="189"/>
      <c r="AD203" s="101"/>
      <c r="AE203" s="189"/>
      <c r="AF203" s="101"/>
      <c r="AG203" s="189"/>
      <c r="AH203" s="101"/>
      <c r="AI203" s="189"/>
      <c r="AJ203" s="101"/>
      <c r="AK203" s="189"/>
      <c r="AL203" s="101"/>
      <c r="AM203" s="189"/>
      <c r="AN203" s="101"/>
      <c r="AO203" s="101"/>
      <c r="AP203" s="101"/>
      <c r="AQ203" s="101"/>
      <c r="AR203" s="101"/>
      <c r="AS203" s="101"/>
      <c r="AT203" s="101"/>
      <c r="AU203" s="101"/>
      <c r="AV203" s="101"/>
      <c r="AW203" s="101"/>
      <c r="AX203" s="101"/>
    </row>
    <row r="204" spans="3:50" x14ac:dyDescent="0.25">
      <c r="C204" s="101"/>
      <c r="D204" s="101"/>
      <c r="E204" s="101"/>
      <c r="F204" s="101"/>
      <c r="G204" s="101"/>
      <c r="H204" s="101"/>
      <c r="I204" s="101"/>
      <c r="J204" s="101"/>
      <c r="K204" s="101"/>
      <c r="L204" s="101"/>
      <c r="M204" s="101"/>
      <c r="N204" s="101"/>
      <c r="O204" s="101"/>
      <c r="P204" s="101"/>
      <c r="Q204" s="101"/>
      <c r="R204" s="101"/>
      <c r="S204" s="254"/>
      <c r="T204" s="101"/>
      <c r="U204" s="189"/>
      <c r="V204" s="101"/>
      <c r="W204" s="189"/>
      <c r="X204" s="101"/>
      <c r="Y204" s="189"/>
      <c r="Z204" s="101"/>
      <c r="AA204" s="189"/>
      <c r="AB204" s="101"/>
      <c r="AC204" s="189"/>
      <c r="AD204" s="101"/>
      <c r="AE204" s="189"/>
      <c r="AF204" s="101"/>
      <c r="AG204" s="189"/>
      <c r="AH204" s="101"/>
      <c r="AI204" s="189"/>
      <c r="AJ204" s="101"/>
      <c r="AK204" s="189"/>
      <c r="AL204" s="101"/>
      <c r="AM204" s="189"/>
      <c r="AN204" s="101"/>
      <c r="AO204" s="101"/>
      <c r="AP204" s="101"/>
      <c r="AQ204" s="101"/>
      <c r="AR204" s="101"/>
      <c r="AS204" s="101"/>
      <c r="AT204" s="101"/>
      <c r="AU204" s="101"/>
      <c r="AV204" s="101"/>
      <c r="AW204" s="101"/>
      <c r="AX204" s="101"/>
    </row>
    <row r="205" spans="3:50" x14ac:dyDescent="0.25">
      <c r="C205" s="101"/>
      <c r="D205" s="101"/>
      <c r="E205" s="101"/>
      <c r="F205" s="101"/>
      <c r="G205" s="101"/>
      <c r="H205" s="101"/>
      <c r="I205" s="101"/>
      <c r="J205" s="101"/>
      <c r="K205" s="101"/>
      <c r="L205" s="101"/>
      <c r="M205" s="101"/>
      <c r="N205" s="101"/>
      <c r="O205" s="101"/>
      <c r="P205" s="101"/>
      <c r="Q205" s="101"/>
      <c r="R205" s="101"/>
      <c r="S205" s="254"/>
      <c r="T205" s="101"/>
      <c r="U205" s="189"/>
      <c r="V205" s="101"/>
      <c r="W205" s="189"/>
      <c r="X205" s="101"/>
      <c r="Y205" s="189"/>
      <c r="Z205" s="101"/>
      <c r="AA205" s="189"/>
      <c r="AB205" s="101"/>
      <c r="AC205" s="189"/>
      <c r="AD205" s="101"/>
      <c r="AE205" s="189"/>
      <c r="AF205" s="101"/>
      <c r="AG205" s="189"/>
      <c r="AH205" s="101"/>
      <c r="AI205" s="189"/>
      <c r="AJ205" s="101"/>
      <c r="AK205" s="189"/>
      <c r="AL205" s="101"/>
      <c r="AM205" s="189"/>
      <c r="AN205" s="101"/>
      <c r="AO205" s="101"/>
      <c r="AP205" s="101"/>
      <c r="AQ205" s="101"/>
      <c r="AR205" s="101"/>
      <c r="AS205" s="101"/>
      <c r="AT205" s="101"/>
      <c r="AU205" s="101"/>
      <c r="AV205" s="101"/>
      <c r="AW205" s="101"/>
      <c r="AX205" s="101"/>
    </row>
    <row r="206" spans="3:50" x14ac:dyDescent="0.25">
      <c r="C206" s="101"/>
      <c r="D206" s="101"/>
      <c r="E206" s="101"/>
      <c r="F206" s="101"/>
      <c r="G206" s="101"/>
      <c r="H206" s="101"/>
      <c r="I206" s="101"/>
      <c r="J206" s="101"/>
      <c r="K206" s="101"/>
      <c r="L206" s="101"/>
      <c r="M206" s="101"/>
      <c r="N206" s="101"/>
      <c r="O206" s="101"/>
      <c r="P206" s="101"/>
      <c r="Q206" s="101"/>
      <c r="R206" s="101"/>
      <c r="S206" s="254"/>
      <c r="T206" s="101"/>
      <c r="U206" s="189"/>
      <c r="V206" s="101"/>
      <c r="W206" s="189"/>
      <c r="X206" s="101"/>
      <c r="Y206" s="189"/>
      <c r="Z206" s="101"/>
      <c r="AA206" s="189"/>
      <c r="AB206" s="101"/>
      <c r="AC206" s="189"/>
      <c r="AD206" s="101"/>
      <c r="AE206" s="189"/>
      <c r="AF206" s="101"/>
      <c r="AG206" s="189"/>
      <c r="AH206" s="101"/>
      <c r="AI206" s="189"/>
      <c r="AJ206" s="101"/>
      <c r="AK206" s="189"/>
      <c r="AL206" s="101"/>
      <c r="AM206" s="189"/>
      <c r="AN206" s="101"/>
      <c r="AO206" s="101"/>
      <c r="AP206" s="101"/>
      <c r="AQ206" s="101"/>
      <c r="AR206" s="101"/>
      <c r="AS206" s="101"/>
      <c r="AT206" s="101"/>
      <c r="AU206" s="101"/>
      <c r="AV206" s="101"/>
      <c r="AW206" s="101"/>
      <c r="AX206" s="101"/>
    </row>
    <row r="207" spans="3:50" x14ac:dyDescent="0.25">
      <c r="C207" s="101"/>
      <c r="D207" s="101"/>
      <c r="E207" s="101"/>
      <c r="F207" s="101"/>
      <c r="G207" s="101"/>
      <c r="H207" s="101"/>
      <c r="I207" s="101"/>
      <c r="J207" s="101"/>
      <c r="K207" s="101"/>
      <c r="L207" s="101"/>
      <c r="M207" s="101"/>
      <c r="N207" s="101"/>
      <c r="O207" s="101"/>
      <c r="P207" s="101"/>
      <c r="Q207" s="101"/>
      <c r="R207" s="101"/>
      <c r="S207" s="254"/>
      <c r="T207" s="101"/>
      <c r="U207" s="189"/>
      <c r="V207" s="101"/>
      <c r="W207" s="189"/>
      <c r="X207" s="101"/>
      <c r="Y207" s="189"/>
      <c r="Z207" s="101"/>
      <c r="AA207" s="189"/>
      <c r="AB207" s="101"/>
      <c r="AC207" s="189"/>
      <c r="AD207" s="101"/>
      <c r="AE207" s="189"/>
      <c r="AF207" s="101"/>
      <c r="AG207" s="189"/>
      <c r="AH207" s="101"/>
      <c r="AI207" s="189"/>
      <c r="AJ207" s="101"/>
      <c r="AK207" s="189"/>
      <c r="AL207" s="101"/>
      <c r="AM207" s="189"/>
      <c r="AN207" s="101"/>
      <c r="AO207" s="101"/>
      <c r="AP207" s="101"/>
      <c r="AQ207" s="101"/>
      <c r="AR207" s="101"/>
      <c r="AS207" s="101"/>
      <c r="AT207" s="101"/>
      <c r="AU207" s="101"/>
      <c r="AV207" s="101"/>
      <c r="AW207" s="101"/>
      <c r="AX207" s="101"/>
    </row>
    <row r="208" spans="3:50" x14ac:dyDescent="0.25">
      <c r="C208" s="101"/>
      <c r="D208" s="101"/>
      <c r="E208" s="101"/>
      <c r="F208" s="101"/>
      <c r="G208" s="101"/>
      <c r="H208" s="101"/>
      <c r="I208" s="101"/>
      <c r="J208" s="101"/>
      <c r="K208" s="101"/>
      <c r="L208" s="101"/>
      <c r="M208" s="101"/>
      <c r="N208" s="101"/>
      <c r="O208" s="101"/>
      <c r="P208" s="101"/>
      <c r="Q208" s="101"/>
      <c r="R208" s="101"/>
      <c r="S208" s="254"/>
      <c r="T208" s="101"/>
      <c r="U208" s="189"/>
      <c r="V208" s="101"/>
      <c r="W208" s="189"/>
      <c r="X208" s="101"/>
      <c r="Y208" s="189"/>
      <c r="Z208" s="101"/>
      <c r="AA208" s="189"/>
      <c r="AB208" s="101"/>
      <c r="AC208" s="189"/>
      <c r="AD208" s="101"/>
      <c r="AE208" s="189"/>
      <c r="AF208" s="101"/>
      <c r="AG208" s="189"/>
      <c r="AH208" s="101"/>
      <c r="AI208" s="189"/>
      <c r="AJ208" s="101"/>
      <c r="AK208" s="189"/>
      <c r="AL208" s="101"/>
      <c r="AM208" s="189"/>
      <c r="AN208" s="101"/>
      <c r="AO208" s="101"/>
      <c r="AP208" s="101"/>
      <c r="AQ208" s="101"/>
      <c r="AR208" s="101"/>
      <c r="AS208" s="101"/>
      <c r="AT208" s="101"/>
      <c r="AU208" s="101"/>
      <c r="AV208" s="101"/>
      <c r="AW208" s="101"/>
      <c r="AX208" s="101"/>
    </row>
    <row r="209" spans="3:50" x14ac:dyDescent="0.25">
      <c r="C209" s="101"/>
      <c r="D209" s="101"/>
      <c r="E209" s="101"/>
      <c r="F209" s="101"/>
      <c r="G209" s="101"/>
      <c r="H209" s="101"/>
      <c r="I209" s="101"/>
      <c r="J209" s="101"/>
      <c r="K209" s="101"/>
      <c r="L209" s="101"/>
      <c r="M209" s="101"/>
      <c r="N209" s="101"/>
      <c r="O209" s="101"/>
      <c r="P209" s="101"/>
      <c r="Q209" s="101"/>
      <c r="R209" s="101"/>
      <c r="S209" s="254"/>
      <c r="T209" s="101"/>
      <c r="U209" s="189"/>
      <c r="V209" s="101"/>
      <c r="W209" s="189"/>
      <c r="X209" s="101"/>
      <c r="Y209" s="189"/>
      <c r="Z209" s="101"/>
      <c r="AA209" s="189"/>
      <c r="AB209" s="101"/>
      <c r="AC209" s="189"/>
      <c r="AD209" s="101"/>
      <c r="AE209" s="189"/>
      <c r="AF209" s="101"/>
      <c r="AG209" s="189"/>
      <c r="AH209" s="101"/>
      <c r="AI209" s="189"/>
      <c r="AJ209" s="101"/>
      <c r="AK209" s="189"/>
      <c r="AL209" s="101"/>
      <c r="AM209" s="189"/>
      <c r="AN209" s="101"/>
      <c r="AO209" s="101"/>
      <c r="AP209" s="101"/>
      <c r="AQ209" s="101"/>
      <c r="AR209" s="101"/>
      <c r="AS209" s="101"/>
      <c r="AT209" s="101"/>
      <c r="AU209" s="101"/>
      <c r="AV209" s="101"/>
      <c r="AW209" s="101"/>
      <c r="AX209" s="101"/>
    </row>
    <row r="210" spans="3:50" x14ac:dyDescent="0.25">
      <c r="C210" s="101"/>
      <c r="D210" s="101"/>
      <c r="E210" s="101"/>
      <c r="F210" s="101"/>
      <c r="G210" s="101"/>
      <c r="H210" s="101"/>
      <c r="I210" s="101"/>
      <c r="J210" s="101"/>
      <c r="K210" s="101"/>
      <c r="L210" s="101"/>
      <c r="M210" s="101"/>
      <c r="N210" s="101"/>
      <c r="O210" s="101"/>
      <c r="P210" s="101"/>
      <c r="Q210" s="101"/>
      <c r="R210" s="101"/>
      <c r="S210" s="254"/>
      <c r="T210" s="101"/>
      <c r="U210" s="189"/>
      <c r="V210" s="101"/>
      <c r="W210" s="189"/>
      <c r="X210" s="101"/>
      <c r="Y210" s="189"/>
      <c r="Z210" s="101"/>
      <c r="AA210" s="189"/>
      <c r="AB210" s="101"/>
      <c r="AC210" s="189"/>
      <c r="AD210" s="101"/>
      <c r="AE210" s="189"/>
      <c r="AF210" s="101"/>
      <c r="AG210" s="189"/>
      <c r="AH210" s="101"/>
      <c r="AI210" s="189"/>
      <c r="AJ210" s="101"/>
      <c r="AK210" s="189"/>
      <c r="AL210" s="101"/>
      <c r="AM210" s="189"/>
      <c r="AN210" s="101"/>
      <c r="AO210" s="101"/>
      <c r="AP210" s="101"/>
      <c r="AQ210" s="101"/>
      <c r="AR210" s="101"/>
      <c r="AS210" s="101"/>
      <c r="AT210" s="101"/>
      <c r="AU210" s="101"/>
      <c r="AV210" s="101"/>
      <c r="AW210" s="101"/>
      <c r="AX210" s="101"/>
    </row>
    <row r="211" spans="3:50" x14ac:dyDescent="0.25">
      <c r="C211" s="101"/>
      <c r="D211" s="101"/>
      <c r="E211" s="101"/>
      <c r="F211" s="101"/>
      <c r="G211" s="101"/>
      <c r="H211" s="101"/>
      <c r="I211" s="101"/>
      <c r="J211" s="101"/>
      <c r="K211" s="101"/>
      <c r="L211" s="101"/>
      <c r="M211" s="101"/>
      <c r="N211" s="101"/>
      <c r="O211" s="101"/>
      <c r="P211" s="101"/>
      <c r="Q211" s="101"/>
      <c r="R211" s="101"/>
      <c r="S211" s="254"/>
      <c r="T211" s="101"/>
      <c r="U211" s="189"/>
      <c r="V211" s="101"/>
      <c r="W211" s="189"/>
      <c r="X211" s="101"/>
      <c r="Y211" s="189"/>
      <c r="Z211" s="101"/>
      <c r="AA211" s="189"/>
      <c r="AB211" s="101"/>
      <c r="AC211" s="189"/>
      <c r="AD211" s="101"/>
      <c r="AE211" s="189"/>
      <c r="AF211" s="101"/>
      <c r="AG211" s="189"/>
      <c r="AH211" s="101"/>
      <c r="AI211" s="189"/>
      <c r="AJ211" s="101"/>
      <c r="AK211" s="189"/>
      <c r="AL211" s="101"/>
      <c r="AM211" s="189"/>
      <c r="AN211" s="101"/>
      <c r="AO211" s="101"/>
      <c r="AP211" s="101"/>
      <c r="AQ211" s="101"/>
      <c r="AR211" s="101"/>
      <c r="AS211" s="101"/>
      <c r="AT211" s="101"/>
      <c r="AU211" s="101"/>
      <c r="AV211" s="101"/>
      <c r="AW211" s="101"/>
      <c r="AX211" s="101"/>
    </row>
  </sheetData>
  <sheetProtection sheet="1" selectLockedCells="1"/>
  <mergeCells count="24">
    <mergeCell ref="C25:C26"/>
    <mergeCell ref="D25:D26"/>
    <mergeCell ref="E25:E26"/>
    <mergeCell ref="D6:D7"/>
    <mergeCell ref="I25:I26"/>
    <mergeCell ref="H25:H26"/>
    <mergeCell ref="F25:F26"/>
    <mergeCell ref="I6:I7"/>
    <mergeCell ref="D27:D28"/>
    <mergeCell ref="K25:K26"/>
    <mergeCell ref="C4:D4"/>
    <mergeCell ref="W6:X7"/>
    <mergeCell ref="G4:I4"/>
    <mergeCell ref="L6:M7"/>
    <mergeCell ref="N6:O7"/>
    <mergeCell ref="P6:Q7"/>
    <mergeCell ref="R6:S7"/>
    <mergeCell ref="U6:V7"/>
    <mergeCell ref="T6:T7"/>
    <mergeCell ref="K6:K7"/>
    <mergeCell ref="C6:C7"/>
    <mergeCell ref="E6:E7"/>
    <mergeCell ref="F6:F7"/>
    <mergeCell ref="H6:H7"/>
  </mergeCells>
  <conditionalFormatting sqref="AD4:AW14">
    <cfRule type="expression" dxfId="7" priority="4">
      <formula>AD$4&gt;$C$4-1</formula>
    </cfRule>
    <cfRule type="expression" dxfId="6" priority="5">
      <formula>AE$4&gt;$C$4-1</formula>
    </cfRule>
  </conditionalFormatting>
  <conditionalFormatting sqref="C6 E6:F6 I6">
    <cfRule type="expression" dxfId="5" priority="3">
      <formula>C6&gt;$C$4-1</formula>
    </cfRule>
  </conditionalFormatting>
  <conditionalFormatting sqref="AD5:AW14">
    <cfRule type="expression" dxfId="4" priority="25">
      <formula>AD$4=$I$6</formula>
    </cfRule>
    <cfRule type="expression" dxfId="3" priority="30">
      <formula>AE$4=$I$6</formula>
    </cfRule>
  </conditionalFormatting>
  <conditionalFormatting sqref="D6">
    <cfRule type="expression" dxfId="2" priority="2">
      <formula>D6&gt;$C$4-1</formula>
    </cfRule>
  </conditionalFormatting>
  <conditionalFormatting sqref="AC5:AW14">
    <cfRule type="expression" dxfId="1" priority="8">
      <formula>$AC5&gt;$C$4-1</formula>
    </cfRule>
  </conditionalFormatting>
  <conditionalFormatting sqref="B29 L6:Y7 C8:H19 AD5:AW14">
    <cfRule type="expression" dxfId="0" priority="1">
      <formula>$C$32=TRUE</formula>
    </cfRule>
  </conditionalFormatting>
  <dataValidations count="5">
    <dataValidation type="whole" allowBlank="1" showInputMessage="1" showErrorMessage="1" error="Bitte eine Ziffer eingeben, deren Zahlenwert kleiner als die Basis ist." sqref="G7 J7" xr:uid="{70908CC8-9894-4BC2-8C68-2384B7C565A9}">
      <formula1>0</formula1>
      <formula2>#REF!-1</formula2>
    </dataValidation>
    <dataValidation type="whole" allowBlank="1" showInputMessage="1" showErrorMessage="1" error="Bitte eine Ziffer eingeben, deren Zahlenwert kleiner als die Basis ist." sqref="C6:C7 E6:F7 I6:I7" xr:uid="{053CADCA-E8EC-4B3C-A9CB-DF655AD5CA14}">
      <formula1>0</formula1>
      <formula2>$C$4-1</formula2>
    </dataValidation>
    <dataValidation allowBlank="1" showInputMessage="1" showErrorMessage="1" error="Bitte eine Ziffer eingeben, deren Zahlenwert kleiner als die Basis ist." sqref="L6 K6:K7 N6 P6 R6 U6 W6 Y6 Z6:AA7" xr:uid="{F288AD8E-53C7-4D26-B72C-3CE8158A6655}"/>
    <dataValidation type="whole" allowBlank="1" showInputMessage="1" showErrorMessage="1" error="Bitte nur Werte &gt;= 2 und &lt;=10 eingeben." sqref="C4" xr:uid="{32580AC7-616C-4D04-9176-C5B3D4201BDB}">
      <formula1>2</formula1>
      <formula2>10</formula2>
    </dataValidation>
    <dataValidation type="whole" allowBlank="1" showInputMessage="1" showErrorMessage="1" error="Bitte eine Ziffer eingeben, deren Zahlenwert kleiner als die Basis ist." sqref="D7" xr:uid="{96CD63DA-4A4B-42E1-A439-DB02A1F4852F}">
      <formula1>0</formula1>
      <formula2>D4-1</formula2>
    </dataValidation>
  </dataValidations>
  <pageMargins left="0.7" right="0.7" top="0.78740157499999996" bottom="0.78740157499999996" header="0.3" footer="0.3"/>
  <pageSetup paperSize="9"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locked="0" defaultSize="0" autoFill="0" autoLine="0" autoPict="0" altText="Rechenweg und Lösung ausblenden">
                <anchor moveWithCells="1">
                  <from>
                    <xdr:col>1</xdr:col>
                    <xdr:colOff>19050</xdr:colOff>
                    <xdr:row>28</xdr:row>
                    <xdr:rowOff>142875</xdr:rowOff>
                  </from>
                  <to>
                    <xdr:col>9</xdr:col>
                    <xdr:colOff>19050</xdr:colOff>
                    <xdr:row>30</xdr:row>
                    <xdr:rowOff>114300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5F0666-5E8A-4EC5-B0CF-CCDCC074A20C}">
  <dimension ref="B2:Q31"/>
  <sheetViews>
    <sheetView showGridLines="0" showRowColHeaders="0" zoomScaleNormal="100" workbookViewId="0">
      <selection activeCell="E18" sqref="E18:F18"/>
    </sheetView>
  </sheetViews>
  <sheetFormatPr baseColWidth="10" defaultRowHeight="15.75" x14ac:dyDescent="0.25"/>
  <cols>
    <col min="1" max="1" width="4.28515625" style="6" customWidth="1"/>
    <col min="2" max="2" width="6.42578125" style="6" customWidth="1"/>
    <col min="3" max="3" width="2.28515625" style="6" customWidth="1"/>
    <col min="4" max="4" width="3" style="6" customWidth="1"/>
    <col min="5" max="11" width="7.7109375" style="6" customWidth="1"/>
    <col min="12" max="12" width="2.5703125" style="118" customWidth="1"/>
    <col min="13" max="13" width="15.5703125" style="5" customWidth="1"/>
    <col min="14" max="14" width="5.140625" style="6" customWidth="1"/>
    <col min="15" max="15" width="18.42578125" style="5" customWidth="1"/>
    <col min="16" max="16" width="3" style="6" customWidth="1"/>
    <col min="17" max="17" width="6.42578125" style="6" customWidth="1"/>
    <col min="18" max="16384" width="11.42578125" style="6"/>
  </cols>
  <sheetData>
    <row r="2" spans="2:15" x14ac:dyDescent="0.25">
      <c r="B2" s="1" t="s">
        <v>92</v>
      </c>
      <c r="C2" s="1"/>
      <c r="D2" s="1"/>
    </row>
    <row r="4" spans="2:15" x14ac:dyDescent="0.25">
      <c r="E4" s="166" t="str">
        <f t="shared" ref="E4:J4" si="0">ROMAN(E5)</f>
        <v>M</v>
      </c>
      <c r="F4" s="166" t="str">
        <f t="shared" si="0"/>
        <v>D</v>
      </c>
      <c r="G4" s="166" t="str">
        <f t="shared" si="0"/>
        <v>C</v>
      </c>
      <c r="H4" s="166" t="str">
        <f t="shared" si="0"/>
        <v>L</v>
      </c>
      <c r="I4" s="166" t="str">
        <f t="shared" si="0"/>
        <v>X</v>
      </c>
      <c r="J4" s="166" t="str">
        <f t="shared" si="0"/>
        <v>V</v>
      </c>
      <c r="K4" s="166" t="str">
        <f>ROMAN(K5)</f>
        <v>I</v>
      </c>
    </row>
    <row r="5" spans="2:15" x14ac:dyDescent="0.25">
      <c r="E5" s="166">
        <v>1000</v>
      </c>
      <c r="F5" s="166">
        <v>500</v>
      </c>
      <c r="G5" s="166">
        <v>100</v>
      </c>
      <c r="H5" s="166">
        <v>50</v>
      </c>
      <c r="I5" s="166">
        <v>10</v>
      </c>
      <c r="J5" s="166">
        <v>5</v>
      </c>
      <c r="K5" s="166">
        <v>1</v>
      </c>
    </row>
    <row r="7" spans="2:15" ht="33.75" customHeight="1" x14ac:dyDescent="0.25">
      <c r="B7" s="167" t="s">
        <v>65</v>
      </c>
      <c r="C7" s="168">
        <v>1</v>
      </c>
      <c r="D7" s="167" t="s">
        <v>27</v>
      </c>
      <c r="E7" s="271" t="s">
        <v>62</v>
      </c>
      <c r="F7" s="271"/>
      <c r="G7" s="271"/>
      <c r="H7" s="271"/>
      <c r="I7" s="271"/>
      <c r="J7" s="271"/>
      <c r="K7" s="271"/>
      <c r="L7" s="271"/>
      <c r="M7" s="271"/>
      <c r="N7" s="271"/>
      <c r="O7" s="271"/>
    </row>
    <row r="8" spans="2:15" ht="12" customHeight="1" x14ac:dyDescent="0.25">
      <c r="C8" s="120"/>
    </row>
    <row r="9" spans="2:15" ht="30" customHeight="1" x14ac:dyDescent="0.25">
      <c r="B9" s="167" t="s">
        <v>65</v>
      </c>
      <c r="C9" s="168">
        <v>2</v>
      </c>
      <c r="D9" s="167" t="s">
        <v>27</v>
      </c>
      <c r="E9" s="271" t="s">
        <v>63</v>
      </c>
      <c r="F9" s="271"/>
      <c r="G9" s="271"/>
      <c r="H9" s="271"/>
      <c r="I9" s="271"/>
      <c r="J9" s="271"/>
      <c r="K9" s="271"/>
      <c r="L9" s="271"/>
      <c r="M9" s="271"/>
      <c r="N9" s="271"/>
      <c r="O9" s="271"/>
    </row>
    <row r="10" spans="2:15" ht="12" customHeight="1" x14ac:dyDescent="0.25">
      <c r="C10" s="120"/>
    </row>
    <row r="11" spans="2:15" ht="32.25" customHeight="1" x14ac:dyDescent="0.25">
      <c r="B11" s="167" t="s">
        <v>65</v>
      </c>
      <c r="C11" s="168">
        <v>3</v>
      </c>
      <c r="D11" s="167" t="s">
        <v>27</v>
      </c>
      <c r="E11" s="271" t="s">
        <v>66</v>
      </c>
      <c r="F11" s="271"/>
      <c r="G11" s="271"/>
      <c r="H11" s="271"/>
      <c r="I11" s="271"/>
      <c r="J11" s="271"/>
      <c r="K11" s="271"/>
      <c r="L11" s="271"/>
      <c r="M11" s="271"/>
      <c r="N11" s="271"/>
      <c r="O11" s="271"/>
    </row>
    <row r="12" spans="2:15" ht="12" customHeight="1" x14ac:dyDescent="0.25">
      <c r="C12" s="120"/>
    </row>
    <row r="13" spans="2:15" x14ac:dyDescent="0.25">
      <c r="B13" s="6" t="s">
        <v>65</v>
      </c>
      <c r="C13" s="120">
        <v>4</v>
      </c>
      <c r="D13" s="6" t="s">
        <v>27</v>
      </c>
      <c r="E13" s="6" t="s">
        <v>64</v>
      </c>
    </row>
    <row r="15" spans="2:15" x14ac:dyDescent="0.25">
      <c r="F15" s="116" t="s">
        <v>8</v>
      </c>
      <c r="K15" s="6" t="s">
        <v>59</v>
      </c>
    </row>
    <row r="17" spans="2:17" x14ac:dyDescent="0.25">
      <c r="K17" s="48">
        <f ca="1">RANDBETWEEN(1,10)</f>
        <v>8</v>
      </c>
      <c r="L17" s="29" t="s">
        <v>13</v>
      </c>
      <c r="M17" s="178" t="str">
        <f ca="1">ROMAN(K17,0)</f>
        <v>VIII</v>
      </c>
      <c r="O17" s="119" t="str">
        <f t="shared" ref="O17:O27" ca="1" si="1">ROMAN(Q17,0)</f>
        <v>V</v>
      </c>
      <c r="P17" s="48" t="s">
        <v>13</v>
      </c>
      <c r="Q17" s="48">
        <f ca="1">RANDBETWEEN(1,10)</f>
        <v>5</v>
      </c>
    </row>
    <row r="18" spans="2:17" x14ac:dyDescent="0.25">
      <c r="E18" s="270">
        <v>3433</v>
      </c>
      <c r="F18" s="270"/>
      <c r="G18" s="118" t="s">
        <v>13</v>
      </c>
      <c r="H18" s="272" t="str">
        <f>ROMAN(E18,0)</f>
        <v>MMMCDXXXIII</v>
      </c>
      <c r="I18" s="272"/>
      <c r="K18" s="48">
        <f ca="1">RANDBETWEEN(10,20)</f>
        <v>17</v>
      </c>
      <c r="L18" s="29" t="s">
        <v>13</v>
      </c>
      <c r="M18" s="178" t="str">
        <f t="shared" ref="M18:M25" ca="1" si="2">ROMAN(K18,0)</f>
        <v>XVII</v>
      </c>
      <c r="O18" s="119" t="str">
        <f t="shared" ca="1" si="1"/>
        <v>XX</v>
      </c>
      <c r="P18" s="48" t="s">
        <v>13</v>
      </c>
      <c r="Q18" s="48">
        <f ca="1">RANDBETWEEN(10,20)</f>
        <v>20</v>
      </c>
    </row>
    <row r="19" spans="2:17" x14ac:dyDescent="0.25">
      <c r="E19" s="118"/>
      <c r="G19" s="118"/>
      <c r="H19" s="118"/>
      <c r="K19" s="48">
        <f ca="1">RANDBETWEEN(20,50)</f>
        <v>35</v>
      </c>
      <c r="L19" s="29" t="s">
        <v>13</v>
      </c>
      <c r="M19" s="178" t="str">
        <f t="shared" ca="1" si="2"/>
        <v>XXXV</v>
      </c>
      <c r="O19" s="119" t="str">
        <f t="shared" ca="1" si="1"/>
        <v>XXIV</v>
      </c>
      <c r="P19" s="48" t="s">
        <v>13</v>
      </c>
      <c r="Q19" s="48">
        <f ca="1">RANDBETWEEN(20,50)</f>
        <v>24</v>
      </c>
    </row>
    <row r="20" spans="2:17" x14ac:dyDescent="0.25">
      <c r="E20" s="270" t="s">
        <v>91</v>
      </c>
      <c r="F20" s="270"/>
      <c r="G20" s="118" t="s">
        <v>13</v>
      </c>
      <c r="H20" s="118">
        <f>_xlfn.ARABIC(E20)</f>
        <v>2270</v>
      </c>
      <c r="K20" s="48">
        <f ca="1">RANDBETWEEN(50,100)</f>
        <v>53</v>
      </c>
      <c r="L20" s="29" t="s">
        <v>13</v>
      </c>
      <c r="M20" s="178" t="str">
        <f t="shared" ca="1" si="2"/>
        <v>LIII</v>
      </c>
      <c r="O20" s="119" t="str">
        <f t="shared" ca="1" si="1"/>
        <v>LXVII</v>
      </c>
      <c r="P20" s="48" t="s">
        <v>13</v>
      </c>
      <c r="Q20" s="48">
        <f ca="1">RANDBETWEEN(50,100)</f>
        <v>67</v>
      </c>
    </row>
    <row r="21" spans="2:17" x14ac:dyDescent="0.25">
      <c r="K21" s="48">
        <f ca="1">RANDBETWEEN(100,500)</f>
        <v>388</v>
      </c>
      <c r="L21" s="29" t="s">
        <v>13</v>
      </c>
      <c r="M21" s="178" t="str">
        <f t="shared" ca="1" si="2"/>
        <v>CCCLXXXVIII</v>
      </c>
      <c r="O21" s="119" t="str">
        <f t="shared" ca="1" si="1"/>
        <v>CLXXVI</v>
      </c>
      <c r="P21" s="48" t="s">
        <v>13</v>
      </c>
      <c r="Q21" s="48">
        <f ca="1">RANDBETWEEN(100,500)</f>
        <v>176</v>
      </c>
    </row>
    <row r="22" spans="2:17" x14ac:dyDescent="0.25">
      <c r="K22" s="48">
        <f ca="1">RANDBETWEEN(500,1000)</f>
        <v>978</v>
      </c>
      <c r="L22" s="29" t="s">
        <v>13</v>
      </c>
      <c r="M22" s="178" t="str">
        <f t="shared" ca="1" si="2"/>
        <v>CMLXXVIII</v>
      </c>
      <c r="O22" s="119" t="str">
        <f t="shared" ca="1" si="1"/>
        <v>DCCCXL</v>
      </c>
      <c r="P22" s="48" t="s">
        <v>13</v>
      </c>
      <c r="Q22" s="48">
        <f ca="1">RANDBETWEEN(500,1000)</f>
        <v>840</v>
      </c>
    </row>
    <row r="23" spans="2:17" x14ac:dyDescent="0.25">
      <c r="C23" s="11" t="s">
        <v>69</v>
      </c>
      <c r="D23" s="11"/>
      <c r="E23" s="11"/>
      <c r="F23" s="11"/>
      <c r="G23" s="11"/>
      <c r="H23" s="11"/>
      <c r="K23" s="48">
        <f ca="1">RANDBETWEEN(1000,1500)</f>
        <v>1447</v>
      </c>
      <c r="L23" s="29" t="s">
        <v>13</v>
      </c>
      <c r="M23" s="178" t="str">
        <f t="shared" ca="1" si="2"/>
        <v>MCDXLVII</v>
      </c>
      <c r="O23" s="119" t="str">
        <f t="shared" ca="1" si="1"/>
        <v>MCCCXCIII</v>
      </c>
      <c r="P23" s="48" t="s">
        <v>13</v>
      </c>
      <c r="Q23" s="48">
        <f ca="1">RANDBETWEEN(1000,1500)</f>
        <v>1393</v>
      </c>
    </row>
    <row r="24" spans="2:17" x14ac:dyDescent="0.25">
      <c r="B24" s="11"/>
      <c r="C24" s="11"/>
      <c r="D24" s="11"/>
      <c r="E24" s="11"/>
      <c r="F24" s="11"/>
      <c r="G24" s="11"/>
      <c r="H24" s="11"/>
      <c r="K24" s="48">
        <f ca="1">RANDBETWEEN(1500,2000)</f>
        <v>1864</v>
      </c>
      <c r="L24" s="29" t="s">
        <v>13</v>
      </c>
      <c r="M24" s="178" t="str">
        <f t="shared" ca="1" si="2"/>
        <v>MDCCCLXIV</v>
      </c>
      <c r="O24" s="119" t="str">
        <f t="shared" ca="1" si="1"/>
        <v>MCMLXXVII</v>
      </c>
      <c r="P24" s="48" t="s">
        <v>13</v>
      </c>
      <c r="Q24" s="48">
        <f ca="1">RANDBETWEEN(1500,2000)</f>
        <v>1977</v>
      </c>
    </row>
    <row r="25" spans="2:17" x14ac:dyDescent="0.25">
      <c r="B25" s="11"/>
      <c r="C25" s="11"/>
      <c r="D25" s="11"/>
      <c r="E25" s="269">
        <f ca="1">RANDBETWEEN(10,3999)</f>
        <v>386</v>
      </c>
      <c r="F25" s="269"/>
      <c r="G25" s="184" t="s">
        <v>13</v>
      </c>
      <c r="H25" s="11" t="s">
        <v>70</v>
      </c>
      <c r="K25" s="48">
        <f ca="1">RANDBETWEEN(2000,2500)</f>
        <v>2343</v>
      </c>
      <c r="L25" s="29" t="s">
        <v>13</v>
      </c>
      <c r="M25" s="178" t="str">
        <f t="shared" ca="1" si="2"/>
        <v>MMCCCXLIII</v>
      </c>
      <c r="O25" s="119" t="str">
        <f t="shared" ca="1" si="1"/>
        <v>MMXCIV</v>
      </c>
      <c r="P25" s="48" t="s">
        <v>13</v>
      </c>
      <c r="Q25" s="48">
        <f ca="1">RANDBETWEEN(2000,2500)</f>
        <v>2094</v>
      </c>
    </row>
    <row r="26" spans="2:17" x14ac:dyDescent="0.25">
      <c r="B26" s="11"/>
      <c r="C26" s="11"/>
      <c r="D26" s="11"/>
      <c r="E26" s="184"/>
      <c r="F26" s="11"/>
      <c r="G26" s="184"/>
      <c r="H26" s="11"/>
      <c r="K26" s="48">
        <f ca="1">RANDBETWEEN(2500,3000)</f>
        <v>2922</v>
      </c>
      <c r="L26" s="29" t="s">
        <v>13</v>
      </c>
      <c r="M26" s="178" t="str">
        <f t="shared" ref="M26:M27" ca="1" si="3">ROMAN(K26,0)</f>
        <v>MMCMXXII</v>
      </c>
      <c r="O26" s="119" t="str">
        <f t="shared" ca="1" si="1"/>
        <v>MMDCCCLVII</v>
      </c>
      <c r="P26" s="48" t="s">
        <v>13</v>
      </c>
      <c r="Q26" s="48">
        <f ca="1">RANDBETWEEN(2500,3000)</f>
        <v>2857</v>
      </c>
    </row>
    <row r="27" spans="2:17" x14ac:dyDescent="0.25">
      <c r="B27" s="11"/>
      <c r="C27" s="11"/>
      <c r="D27" s="11"/>
      <c r="E27" s="268" t="str">
        <f ca="1">ROMAN(G30,0)</f>
        <v>MCCCLVI</v>
      </c>
      <c r="F27" s="268"/>
      <c r="G27" s="184" t="s">
        <v>13</v>
      </c>
      <c r="H27" s="11" t="s">
        <v>70</v>
      </c>
      <c r="K27" s="48">
        <f ca="1">RANDBETWEEN(3000,3900)</f>
        <v>3512</v>
      </c>
      <c r="L27" s="29" t="s">
        <v>13</v>
      </c>
      <c r="M27" s="178" t="str">
        <f t="shared" ca="1" si="3"/>
        <v>MMMDXII</v>
      </c>
      <c r="O27" s="119" t="str">
        <f t="shared" ca="1" si="1"/>
        <v>MMMDCCLXXXII</v>
      </c>
      <c r="P27" s="48" t="s">
        <v>13</v>
      </c>
      <c r="Q27" s="48">
        <f ca="1">RANDBETWEEN(3000,3900)</f>
        <v>3782</v>
      </c>
    </row>
    <row r="30" spans="2:17" x14ac:dyDescent="0.25">
      <c r="G30" s="215">
        <f ca="1">RANDBETWEEN(20,3999)</f>
        <v>1356</v>
      </c>
    </row>
    <row r="31" spans="2:17" x14ac:dyDescent="0.25">
      <c r="E31" s="264" t="b">
        <v>1</v>
      </c>
    </row>
  </sheetData>
  <sheetProtection sheet="1" selectLockedCells="1"/>
  <mergeCells count="8">
    <mergeCell ref="E27:F27"/>
    <mergeCell ref="E25:F25"/>
    <mergeCell ref="E20:F20"/>
    <mergeCell ref="E7:O7"/>
    <mergeCell ref="E11:O11"/>
    <mergeCell ref="E9:O9"/>
    <mergeCell ref="H18:I18"/>
    <mergeCell ref="E18:F18"/>
  </mergeCells>
  <conditionalFormatting sqref="H18:I20">
    <cfRule type="expression" dxfId="25" priority="1">
      <formula>$E$31=TRUE</formula>
    </cfRule>
  </conditionalFormatting>
  <pageMargins left="0.7" right="0.7" top="0.78740157499999996" bottom="0.78740157499999996" header="0.3" footer="0.3"/>
  <pageSetup paperSize="9"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locked="0" defaultSize="0" autoFill="0" autoLine="0" autoPict="0" altText="Rechenweg und Lösung ausblenden">
                <anchor moveWithCells="1">
                  <from>
                    <xdr:col>0</xdr:col>
                    <xdr:colOff>266700</xdr:colOff>
                    <xdr:row>28</xdr:row>
                    <xdr:rowOff>104775</xdr:rowOff>
                  </from>
                  <to>
                    <xdr:col>6</xdr:col>
                    <xdr:colOff>28575</xdr:colOff>
                    <xdr:row>30</xdr:row>
                    <xdr:rowOff>76200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7C461A-B2F4-47E6-ABBD-711C0D34A12C}">
  <dimension ref="A1"/>
  <sheetViews>
    <sheetView showGridLines="0" showRowColHeaders="0" zoomScaleNormal="100" workbookViewId="0">
      <selection activeCell="P17" sqref="P17"/>
    </sheetView>
  </sheetViews>
  <sheetFormatPr baseColWidth="10" defaultRowHeight="15" x14ac:dyDescent="0.25"/>
  <sheetData/>
  <sheetProtection sheet="1" objects="1" scenarios="1" selectLockedCells="1" selectUnlockedCells="1"/>
  <pageMargins left="0.7" right="0.7" top="0.78740157499999996" bottom="0.78740157499999996" header="0.3" footer="0.3"/>
  <pageSetup paperSize="9"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15BB6A-2AB2-4AEE-AA22-029F91DA9CE8}">
  <dimension ref="B1:T24"/>
  <sheetViews>
    <sheetView showGridLines="0" showRowColHeaders="0" zoomScaleNormal="100" workbookViewId="0">
      <selection activeCell="X9" sqref="X9"/>
    </sheetView>
  </sheetViews>
  <sheetFormatPr baseColWidth="10" defaultRowHeight="15.75" x14ac:dyDescent="0.25"/>
  <cols>
    <col min="1" max="1" width="4.28515625" style="6" customWidth="1"/>
    <col min="2" max="2" width="22" style="6" customWidth="1"/>
    <col min="3" max="3" width="6" style="118" customWidth="1"/>
    <col min="4" max="4" width="5" style="6" customWidth="1"/>
    <col min="5" max="14" width="4.28515625" style="6" customWidth="1"/>
    <col min="15" max="20" width="4.28515625" style="120" customWidth="1"/>
    <col min="21" max="16384" width="11.42578125" style="6"/>
  </cols>
  <sheetData>
    <row r="1" spans="2:20" x14ac:dyDescent="0.25">
      <c r="C1" s="248"/>
      <c r="O1" s="247"/>
      <c r="P1" s="247"/>
      <c r="Q1" s="247"/>
      <c r="R1" s="247"/>
      <c r="S1" s="247"/>
      <c r="T1" s="247"/>
    </row>
    <row r="2" spans="2:20" x14ac:dyDescent="0.25">
      <c r="B2" s="1" t="s">
        <v>61</v>
      </c>
      <c r="C2" s="248"/>
      <c r="O2" s="247"/>
      <c r="P2" s="247"/>
      <c r="Q2" s="247"/>
      <c r="R2" s="247"/>
      <c r="S2" s="247"/>
      <c r="T2" s="247"/>
    </row>
    <row r="3" spans="2:20" x14ac:dyDescent="0.25">
      <c r="C3" s="248"/>
      <c r="O3" s="247"/>
      <c r="P3" s="247"/>
      <c r="Q3" s="247"/>
      <c r="R3" s="247"/>
      <c r="S3" s="247"/>
      <c r="T3" s="247"/>
    </row>
    <row r="4" spans="2:20" ht="20.25" customHeight="1" x14ac:dyDescent="0.25">
      <c r="B4" s="6" t="s">
        <v>54</v>
      </c>
      <c r="C4" s="248" t="s">
        <v>2</v>
      </c>
      <c r="E4" s="6" t="s">
        <v>47</v>
      </c>
      <c r="O4" s="247"/>
      <c r="P4" s="247"/>
      <c r="Q4" s="247"/>
      <c r="R4" s="247"/>
      <c r="S4" s="247"/>
      <c r="T4" s="247"/>
    </row>
    <row r="5" spans="2:20" ht="20.25" customHeight="1" x14ac:dyDescent="0.25">
      <c r="B5" s="6" t="s">
        <v>55</v>
      </c>
      <c r="C5" s="248">
        <v>2</v>
      </c>
      <c r="E5" s="6">
        <v>0</v>
      </c>
      <c r="F5" s="6">
        <v>1</v>
      </c>
      <c r="O5" s="247"/>
      <c r="P5" s="247"/>
      <c r="Q5" s="247"/>
      <c r="R5" s="247"/>
      <c r="S5" s="247"/>
      <c r="T5" s="247"/>
    </row>
    <row r="6" spans="2:20" ht="20.25" customHeight="1" x14ac:dyDescent="0.25">
      <c r="C6" s="248">
        <v>3</v>
      </c>
      <c r="E6" s="6">
        <v>0</v>
      </c>
      <c r="F6" s="6">
        <v>1</v>
      </c>
      <c r="G6" s="6">
        <v>2</v>
      </c>
      <c r="O6" s="247"/>
      <c r="P6" s="247"/>
      <c r="Q6" s="247"/>
      <c r="R6" s="247"/>
      <c r="S6" s="247"/>
      <c r="T6" s="247"/>
    </row>
    <row r="7" spans="2:20" ht="20.25" customHeight="1" x14ac:dyDescent="0.25">
      <c r="C7" s="248">
        <v>4</v>
      </c>
      <c r="E7" s="6">
        <v>0</v>
      </c>
      <c r="F7" s="6">
        <v>1</v>
      </c>
      <c r="G7" s="6">
        <v>2</v>
      </c>
      <c r="H7" s="6">
        <v>3</v>
      </c>
      <c r="O7" s="247"/>
      <c r="P7" s="247"/>
      <c r="Q7" s="247"/>
      <c r="R7" s="247"/>
      <c r="S7" s="247"/>
      <c r="T7" s="247"/>
    </row>
    <row r="8" spans="2:20" ht="20.25" customHeight="1" x14ac:dyDescent="0.25">
      <c r="B8" s="6" t="s">
        <v>57</v>
      </c>
      <c r="C8" s="248">
        <v>5</v>
      </c>
      <c r="E8" s="6">
        <v>0</v>
      </c>
      <c r="F8" s="6">
        <v>1</v>
      </c>
      <c r="G8" s="6">
        <v>2</v>
      </c>
      <c r="H8" s="6">
        <v>3</v>
      </c>
      <c r="I8" s="6">
        <v>4</v>
      </c>
      <c r="O8" s="247"/>
      <c r="P8" s="247"/>
      <c r="Q8" s="247"/>
      <c r="R8" s="247"/>
      <c r="S8" s="247"/>
      <c r="T8" s="247"/>
    </row>
    <row r="9" spans="2:20" ht="20.25" customHeight="1" x14ac:dyDescent="0.25">
      <c r="B9" s="6" t="s">
        <v>58</v>
      </c>
      <c r="C9" s="248">
        <v>6</v>
      </c>
      <c r="E9" s="6">
        <v>0</v>
      </c>
      <c r="F9" s="6">
        <v>1</v>
      </c>
      <c r="G9" s="6">
        <v>2</v>
      </c>
      <c r="H9" s="6">
        <v>3</v>
      </c>
      <c r="I9" s="6">
        <v>4</v>
      </c>
      <c r="J9" s="6">
        <v>5</v>
      </c>
      <c r="O9" s="247"/>
      <c r="P9" s="247"/>
      <c r="Q9" s="247"/>
      <c r="R9" s="247"/>
      <c r="S9" s="247"/>
      <c r="T9" s="247"/>
    </row>
    <row r="10" spans="2:20" ht="20.25" customHeight="1" x14ac:dyDescent="0.25">
      <c r="C10" s="248">
        <v>7</v>
      </c>
      <c r="E10" s="6">
        <v>0</v>
      </c>
      <c r="F10" s="6">
        <v>1</v>
      </c>
      <c r="G10" s="6">
        <v>2</v>
      </c>
      <c r="H10" s="6">
        <v>3</v>
      </c>
      <c r="I10" s="6">
        <v>4</v>
      </c>
      <c r="J10" s="6">
        <v>5</v>
      </c>
      <c r="K10" s="6">
        <v>6</v>
      </c>
      <c r="O10" s="247"/>
      <c r="P10" s="247"/>
      <c r="Q10" s="247"/>
      <c r="R10" s="247"/>
      <c r="S10" s="247"/>
      <c r="T10" s="247"/>
    </row>
    <row r="11" spans="2:20" ht="20.25" customHeight="1" x14ac:dyDescent="0.25">
      <c r="B11" s="6" t="s">
        <v>5</v>
      </c>
      <c r="C11" s="248">
        <v>8</v>
      </c>
      <c r="E11" s="6">
        <v>0</v>
      </c>
      <c r="F11" s="6">
        <v>1</v>
      </c>
      <c r="G11" s="6">
        <v>2</v>
      </c>
      <c r="H11" s="6">
        <v>3</v>
      </c>
      <c r="I11" s="6">
        <v>4</v>
      </c>
      <c r="J11" s="6">
        <v>5</v>
      </c>
      <c r="K11" s="6">
        <v>6</v>
      </c>
      <c r="L11" s="6">
        <v>7</v>
      </c>
      <c r="O11" s="247"/>
      <c r="P11" s="247"/>
      <c r="Q11" s="247"/>
      <c r="R11" s="247"/>
      <c r="S11" s="247"/>
      <c r="T11" s="247"/>
    </row>
    <row r="12" spans="2:20" ht="20.25" customHeight="1" x14ac:dyDescent="0.25">
      <c r="C12" s="248">
        <v>9</v>
      </c>
      <c r="E12" s="6">
        <v>0</v>
      </c>
      <c r="F12" s="6">
        <v>1</v>
      </c>
      <c r="G12" s="6">
        <v>2</v>
      </c>
      <c r="H12" s="6">
        <v>3</v>
      </c>
      <c r="I12" s="6">
        <v>4</v>
      </c>
      <c r="J12" s="6">
        <v>5</v>
      </c>
      <c r="K12" s="6">
        <v>6</v>
      </c>
      <c r="L12" s="6">
        <v>7</v>
      </c>
      <c r="M12" s="6">
        <v>8</v>
      </c>
      <c r="O12" s="247"/>
      <c r="P12" s="247"/>
      <c r="Q12" s="247"/>
      <c r="R12" s="247"/>
      <c r="S12" s="247"/>
      <c r="T12" s="247"/>
    </row>
    <row r="13" spans="2:20" ht="20.25" customHeight="1" x14ac:dyDescent="0.25">
      <c r="B13" s="6" t="s">
        <v>3</v>
      </c>
      <c r="C13" s="248">
        <v>10</v>
      </c>
      <c r="E13" s="6">
        <v>0</v>
      </c>
      <c r="F13" s="6">
        <v>1</v>
      </c>
      <c r="G13" s="6">
        <v>2</v>
      </c>
      <c r="H13" s="6">
        <v>3</v>
      </c>
      <c r="I13" s="6">
        <v>4</v>
      </c>
      <c r="J13" s="6">
        <v>5</v>
      </c>
      <c r="K13" s="6">
        <v>6</v>
      </c>
      <c r="L13" s="6">
        <v>7</v>
      </c>
      <c r="M13" s="6">
        <v>8</v>
      </c>
      <c r="N13" s="6">
        <v>9</v>
      </c>
      <c r="O13" s="247"/>
      <c r="P13" s="247"/>
      <c r="Q13" s="247"/>
      <c r="R13" s="247"/>
      <c r="S13" s="247"/>
      <c r="T13" s="247"/>
    </row>
    <row r="14" spans="2:20" ht="20.25" customHeight="1" x14ac:dyDescent="0.25">
      <c r="C14" s="248">
        <v>11</v>
      </c>
      <c r="E14" s="6">
        <v>0</v>
      </c>
      <c r="F14" s="6">
        <v>1</v>
      </c>
      <c r="G14" s="6">
        <v>2</v>
      </c>
      <c r="H14" s="6">
        <v>3</v>
      </c>
      <c r="I14" s="6">
        <v>4</v>
      </c>
      <c r="J14" s="6">
        <v>5</v>
      </c>
      <c r="K14" s="6">
        <v>6</v>
      </c>
      <c r="L14" s="6">
        <v>7</v>
      </c>
      <c r="M14" s="6">
        <v>8</v>
      </c>
      <c r="N14" s="6">
        <v>9</v>
      </c>
      <c r="O14" s="247" t="s">
        <v>48</v>
      </c>
      <c r="P14" s="247"/>
      <c r="Q14" s="247"/>
      <c r="R14" s="247"/>
      <c r="S14" s="247"/>
      <c r="T14" s="247"/>
    </row>
    <row r="15" spans="2:20" ht="20.25" customHeight="1" x14ac:dyDescent="0.25">
      <c r="B15" s="6" t="s">
        <v>56</v>
      </c>
      <c r="C15" s="248">
        <v>12</v>
      </c>
      <c r="E15" s="6">
        <v>0</v>
      </c>
      <c r="F15" s="6">
        <v>1</v>
      </c>
      <c r="G15" s="6">
        <v>2</v>
      </c>
      <c r="H15" s="6">
        <v>3</v>
      </c>
      <c r="I15" s="6">
        <v>4</v>
      </c>
      <c r="J15" s="6">
        <v>5</v>
      </c>
      <c r="K15" s="6">
        <v>6</v>
      </c>
      <c r="L15" s="6">
        <v>7</v>
      </c>
      <c r="M15" s="6">
        <v>8</v>
      </c>
      <c r="N15" s="6">
        <v>9</v>
      </c>
      <c r="O15" s="247" t="s">
        <v>48</v>
      </c>
      <c r="P15" s="247" t="s">
        <v>49</v>
      </c>
      <c r="Q15" s="247"/>
      <c r="R15" s="247"/>
      <c r="S15" s="247"/>
      <c r="T15" s="247"/>
    </row>
    <row r="16" spans="2:20" ht="20.25" customHeight="1" x14ac:dyDescent="0.25">
      <c r="C16" s="248">
        <v>13</v>
      </c>
      <c r="E16" s="6">
        <v>0</v>
      </c>
      <c r="F16" s="6">
        <v>1</v>
      </c>
      <c r="G16" s="6">
        <v>2</v>
      </c>
      <c r="H16" s="6">
        <v>3</v>
      </c>
      <c r="I16" s="6">
        <v>4</v>
      </c>
      <c r="J16" s="6">
        <v>5</v>
      </c>
      <c r="K16" s="6">
        <v>6</v>
      </c>
      <c r="L16" s="6">
        <v>7</v>
      </c>
      <c r="M16" s="6">
        <v>8</v>
      </c>
      <c r="N16" s="6">
        <v>9</v>
      </c>
      <c r="O16" s="247" t="s">
        <v>48</v>
      </c>
      <c r="P16" s="247" t="s">
        <v>49</v>
      </c>
      <c r="Q16" s="247" t="s">
        <v>50</v>
      </c>
      <c r="R16" s="247"/>
      <c r="S16" s="247"/>
      <c r="T16" s="247"/>
    </row>
    <row r="17" spans="2:20" ht="20.25" customHeight="1" x14ac:dyDescent="0.25">
      <c r="C17" s="248">
        <v>14</v>
      </c>
      <c r="E17" s="6">
        <v>0</v>
      </c>
      <c r="F17" s="6">
        <v>1</v>
      </c>
      <c r="G17" s="6">
        <v>2</v>
      </c>
      <c r="H17" s="6">
        <v>3</v>
      </c>
      <c r="I17" s="6">
        <v>4</v>
      </c>
      <c r="J17" s="6">
        <v>5</v>
      </c>
      <c r="K17" s="6">
        <v>6</v>
      </c>
      <c r="L17" s="6">
        <v>7</v>
      </c>
      <c r="M17" s="6">
        <v>8</v>
      </c>
      <c r="N17" s="6">
        <v>9</v>
      </c>
      <c r="O17" s="247" t="s">
        <v>48</v>
      </c>
      <c r="P17" s="247" t="s">
        <v>49</v>
      </c>
      <c r="Q17" s="247" t="s">
        <v>50</v>
      </c>
      <c r="R17" s="247" t="s">
        <v>51</v>
      </c>
      <c r="S17" s="247"/>
      <c r="T17" s="247"/>
    </row>
    <row r="18" spans="2:20" ht="20.25" customHeight="1" x14ac:dyDescent="0.25">
      <c r="C18" s="248">
        <v>15</v>
      </c>
      <c r="E18" s="6">
        <v>0</v>
      </c>
      <c r="F18" s="6">
        <v>1</v>
      </c>
      <c r="G18" s="6">
        <v>2</v>
      </c>
      <c r="H18" s="6">
        <v>3</v>
      </c>
      <c r="I18" s="6">
        <v>4</v>
      </c>
      <c r="J18" s="6">
        <v>5</v>
      </c>
      <c r="K18" s="6">
        <v>6</v>
      </c>
      <c r="L18" s="6">
        <v>7</v>
      </c>
      <c r="M18" s="6">
        <v>8</v>
      </c>
      <c r="N18" s="6">
        <v>9</v>
      </c>
      <c r="O18" s="247" t="s">
        <v>48</v>
      </c>
      <c r="P18" s="247" t="s">
        <v>49</v>
      </c>
      <c r="Q18" s="247" t="s">
        <v>50</v>
      </c>
      <c r="R18" s="247" t="s">
        <v>51</v>
      </c>
      <c r="S18" s="247" t="s">
        <v>52</v>
      </c>
      <c r="T18" s="247"/>
    </row>
    <row r="19" spans="2:20" ht="20.25" customHeight="1" x14ac:dyDescent="0.25">
      <c r="B19" s="6" t="s">
        <v>6</v>
      </c>
      <c r="C19" s="248">
        <v>16</v>
      </c>
      <c r="E19" s="6">
        <v>0</v>
      </c>
      <c r="F19" s="6">
        <v>1</v>
      </c>
      <c r="G19" s="6">
        <v>2</v>
      </c>
      <c r="H19" s="6">
        <v>3</v>
      </c>
      <c r="I19" s="6">
        <v>4</v>
      </c>
      <c r="J19" s="6">
        <v>5</v>
      </c>
      <c r="K19" s="6">
        <v>6</v>
      </c>
      <c r="L19" s="6">
        <v>7</v>
      </c>
      <c r="M19" s="6">
        <v>8</v>
      </c>
      <c r="N19" s="6">
        <v>9</v>
      </c>
      <c r="O19" s="247" t="s">
        <v>48</v>
      </c>
      <c r="P19" s="247" t="s">
        <v>49</v>
      </c>
      <c r="Q19" s="247" t="s">
        <v>50</v>
      </c>
      <c r="R19" s="247" t="s">
        <v>51</v>
      </c>
      <c r="S19" s="247" t="s">
        <v>52</v>
      </c>
      <c r="T19" s="247" t="s">
        <v>53</v>
      </c>
    </row>
    <row r="20" spans="2:20" x14ac:dyDescent="0.25">
      <c r="C20" s="248"/>
      <c r="O20" s="247"/>
      <c r="P20" s="247"/>
      <c r="Q20" s="247"/>
      <c r="R20" s="247"/>
      <c r="S20" s="247"/>
      <c r="T20" s="247"/>
    </row>
    <row r="21" spans="2:20" x14ac:dyDescent="0.25">
      <c r="C21" s="248"/>
      <c r="O21" s="247"/>
      <c r="P21" s="247"/>
      <c r="Q21" s="247"/>
      <c r="R21" s="247"/>
      <c r="S21" s="247"/>
      <c r="T21" s="247"/>
    </row>
    <row r="22" spans="2:20" x14ac:dyDescent="0.25">
      <c r="C22" s="248"/>
      <c r="O22" s="247"/>
      <c r="P22" s="247"/>
      <c r="Q22" s="247"/>
      <c r="R22" s="247"/>
      <c r="S22" s="247"/>
      <c r="T22" s="247"/>
    </row>
    <row r="23" spans="2:20" x14ac:dyDescent="0.25">
      <c r="C23" s="248"/>
      <c r="O23" s="247"/>
      <c r="P23" s="247"/>
      <c r="Q23" s="247"/>
      <c r="R23" s="247"/>
      <c r="S23" s="247"/>
      <c r="T23" s="247"/>
    </row>
    <row r="24" spans="2:20" x14ac:dyDescent="0.25">
      <c r="C24" s="248"/>
      <c r="O24" s="247"/>
      <c r="P24" s="247"/>
      <c r="Q24" s="247"/>
      <c r="R24" s="247"/>
      <c r="S24" s="247"/>
      <c r="T24" s="247"/>
    </row>
  </sheetData>
  <sheetProtection sheet="1" objects="1" scenarios="1" selectLockedCells="1" selectUnlockedCells="1"/>
  <pageMargins left="0.7" right="0.7" top="0.78740157499999996" bottom="0.78740157499999996" header="0.3" footer="0.3"/>
  <pageSetup paperSize="9"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2D7219-BA34-414A-820B-7F2FDB184C2B}">
  <dimension ref="B2:X39"/>
  <sheetViews>
    <sheetView showGridLines="0" showRowColHeaders="0" zoomScaleNormal="100" workbookViewId="0">
      <selection activeCell="C8" sqref="C8"/>
    </sheetView>
  </sheetViews>
  <sheetFormatPr baseColWidth="10" defaultRowHeight="15.75" x14ac:dyDescent="0.25"/>
  <cols>
    <col min="1" max="1" width="4" style="6" customWidth="1"/>
    <col min="2" max="2" width="7" style="6" customWidth="1"/>
    <col min="3" max="4" width="4.140625" style="6" customWidth="1"/>
    <col min="5" max="5" width="6.5703125" style="6" customWidth="1"/>
    <col min="6" max="6" width="4.85546875" style="6" customWidth="1"/>
    <col min="7" max="7" width="15.140625" style="6" customWidth="1"/>
    <col min="8" max="8" width="2.28515625" style="6" customWidth="1"/>
    <col min="9" max="9" width="14.28515625" style="6" customWidth="1"/>
    <col min="10" max="10" width="2.28515625" style="6" customWidth="1"/>
    <col min="11" max="11" width="12.7109375" style="6" customWidth="1"/>
    <col min="12" max="12" width="2.28515625" style="6" customWidth="1"/>
    <col min="13" max="13" width="10.5703125" style="6" customWidth="1"/>
    <col min="14" max="14" width="2.28515625" style="6" customWidth="1"/>
    <col min="15" max="15" width="7.85546875" style="6" customWidth="1"/>
    <col min="16" max="16" width="2.28515625" style="6" customWidth="1"/>
    <col min="17" max="17" width="6.28515625" style="6" customWidth="1"/>
    <col min="18" max="18" width="2.28515625" style="6" customWidth="1"/>
    <col min="19" max="19" width="4.42578125" style="6" customWidth="1"/>
    <col min="20" max="20" width="2.28515625" style="6" customWidth="1"/>
    <col min="21" max="21" width="3.28515625" style="6" customWidth="1"/>
    <col min="22" max="22" width="2.28515625" style="6" customWidth="1"/>
    <col min="23" max="23" width="3.7109375" style="6" customWidth="1"/>
    <col min="24" max="24" width="2.28515625" style="6" customWidth="1"/>
    <col min="25" max="25" width="5.7109375" style="6" customWidth="1"/>
    <col min="26" max="16384" width="11.42578125" style="6"/>
  </cols>
  <sheetData>
    <row r="2" spans="2:24" x14ac:dyDescent="0.25">
      <c r="B2" s="1" t="str">
        <f>CONCATENATE("Bündelungen im ",C8,"er-System")</f>
        <v>Bündelungen im 2er-System</v>
      </c>
      <c r="F2" s="1"/>
    </row>
    <row r="4" spans="2:24" x14ac:dyDescent="0.25">
      <c r="C4" s="116" t="s">
        <v>8</v>
      </c>
      <c r="G4" s="116"/>
      <c r="H4" s="116"/>
    </row>
    <row r="5" spans="2:24" ht="7.5" customHeight="1" x14ac:dyDescent="0.25"/>
    <row r="6" spans="2:24" x14ac:dyDescent="0.25">
      <c r="E6" s="74" t="s">
        <v>38</v>
      </c>
      <c r="F6" s="75"/>
      <c r="G6" s="73">
        <f t="shared" ref="G6" si="0">POWER(G8,H7)</f>
        <v>256</v>
      </c>
      <c r="H6" s="115" t="s">
        <v>36</v>
      </c>
      <c r="I6" s="73">
        <f t="shared" ref="I6" si="1">POWER(I8,J7)</f>
        <v>128</v>
      </c>
      <c r="J6" s="115" t="s">
        <v>36</v>
      </c>
      <c r="K6" s="73">
        <f t="shared" ref="K6" si="2">POWER(K8,L7)</f>
        <v>64</v>
      </c>
      <c r="L6" s="115" t="s">
        <v>36</v>
      </c>
      <c r="M6" s="73">
        <f t="shared" ref="M6" si="3">POWER(M8,N7)</f>
        <v>32</v>
      </c>
      <c r="N6" s="115" t="s">
        <v>36</v>
      </c>
      <c r="O6" s="73">
        <f t="shared" ref="O6" si="4">POWER(O8,P7)</f>
        <v>16</v>
      </c>
      <c r="P6" s="115" t="s">
        <v>36</v>
      </c>
      <c r="Q6" s="73">
        <f t="shared" ref="Q6" si="5">POWER(Q8,R7)</f>
        <v>8</v>
      </c>
      <c r="R6" s="115" t="s">
        <v>36</v>
      </c>
      <c r="S6" s="73">
        <f t="shared" ref="S6" si="6">POWER(S8,T7)</f>
        <v>4</v>
      </c>
      <c r="T6" s="115" t="s">
        <v>36</v>
      </c>
      <c r="U6" s="73">
        <f>POWER(U8,V7)</f>
        <v>2</v>
      </c>
      <c r="V6" s="115" t="s">
        <v>36</v>
      </c>
      <c r="W6" s="73">
        <f>POWER(W8,X7)</f>
        <v>1</v>
      </c>
      <c r="X6" s="115" t="s">
        <v>36</v>
      </c>
    </row>
    <row r="7" spans="2:24" s="30" customFormat="1" ht="8.25" customHeight="1" x14ac:dyDescent="0.2">
      <c r="B7" s="240"/>
      <c r="C7" s="240"/>
      <c r="D7" s="240"/>
      <c r="E7" s="241"/>
      <c r="F7" s="17"/>
      <c r="G7" s="20"/>
      <c r="H7" s="276">
        <v>8</v>
      </c>
      <c r="I7" s="20"/>
      <c r="J7" s="276">
        <v>7</v>
      </c>
      <c r="K7" s="20"/>
      <c r="L7" s="276">
        <v>6</v>
      </c>
      <c r="M7" s="20"/>
      <c r="N7" s="276">
        <v>5</v>
      </c>
      <c r="O7" s="20"/>
      <c r="P7" s="276">
        <v>4</v>
      </c>
      <c r="Q7" s="20"/>
      <c r="R7" s="276">
        <v>3</v>
      </c>
      <c r="S7" s="20"/>
      <c r="T7" s="276">
        <v>2</v>
      </c>
      <c r="U7" s="20"/>
      <c r="V7" s="276">
        <v>1</v>
      </c>
      <c r="W7" s="20"/>
      <c r="X7" s="276">
        <v>0</v>
      </c>
    </row>
    <row r="8" spans="2:24" s="72" customFormat="1" x14ac:dyDescent="0.25">
      <c r="B8" s="242" t="s">
        <v>20</v>
      </c>
      <c r="C8" s="78">
        <v>2</v>
      </c>
      <c r="D8" s="243"/>
      <c r="E8" s="244" t="s">
        <v>37</v>
      </c>
      <c r="F8" s="77"/>
      <c r="G8" s="79">
        <f>$C8</f>
        <v>2</v>
      </c>
      <c r="H8" s="277"/>
      <c r="I8" s="79">
        <f>$C8</f>
        <v>2</v>
      </c>
      <c r="J8" s="277"/>
      <c r="K8" s="79">
        <f>$C8</f>
        <v>2</v>
      </c>
      <c r="L8" s="277"/>
      <c r="M8" s="79">
        <f>$C8</f>
        <v>2</v>
      </c>
      <c r="N8" s="277"/>
      <c r="O8" s="79">
        <f>$C8</f>
        <v>2</v>
      </c>
      <c r="P8" s="277"/>
      <c r="Q8" s="79">
        <f>$C8</f>
        <v>2</v>
      </c>
      <c r="R8" s="277"/>
      <c r="S8" s="79">
        <f>$C8</f>
        <v>2</v>
      </c>
      <c r="T8" s="277"/>
      <c r="U8" s="79">
        <f>$C8</f>
        <v>2</v>
      </c>
      <c r="V8" s="277"/>
      <c r="W8" s="79">
        <f>$C8</f>
        <v>2</v>
      </c>
      <c r="X8" s="277"/>
    </row>
    <row r="9" spans="2:24" s="72" customFormat="1" ht="19.5" customHeight="1" x14ac:dyDescent="0.25">
      <c r="B9" s="242"/>
      <c r="C9" s="243"/>
      <c r="D9" s="243"/>
      <c r="E9" s="245"/>
      <c r="F9" s="122"/>
      <c r="G9" s="123"/>
      <c r="H9" s="122"/>
      <c r="I9" s="123"/>
      <c r="J9" s="122"/>
      <c r="K9" s="123"/>
      <c r="L9" s="122"/>
      <c r="M9" s="123"/>
      <c r="N9" s="122"/>
      <c r="O9" s="123"/>
      <c r="P9" s="122"/>
      <c r="Q9" s="123"/>
      <c r="R9" s="122"/>
      <c r="S9" s="123"/>
      <c r="T9" s="122"/>
      <c r="U9" s="123"/>
      <c r="V9" s="122"/>
      <c r="W9" s="123"/>
      <c r="X9" s="122"/>
    </row>
    <row r="10" spans="2:24" s="72" customFormat="1" x14ac:dyDescent="0.25">
      <c r="B10" s="246" t="s">
        <v>59</v>
      </c>
      <c r="C10" s="243"/>
      <c r="D10" s="243"/>
      <c r="E10" s="245"/>
      <c r="F10" s="122"/>
      <c r="G10" s="123"/>
      <c r="H10" s="122"/>
      <c r="I10" s="123"/>
      <c r="J10" s="122"/>
      <c r="K10" s="123"/>
      <c r="L10" s="122"/>
      <c r="M10" s="123"/>
      <c r="N10" s="122"/>
      <c r="O10" s="123"/>
      <c r="P10" s="122"/>
      <c r="Q10" s="123"/>
      <c r="R10" s="122"/>
      <c r="S10" s="123"/>
      <c r="T10" s="122"/>
      <c r="U10" s="123"/>
      <c r="V10" s="122"/>
      <c r="W10" s="123"/>
      <c r="X10" s="122"/>
    </row>
    <row r="11" spans="2:24" ht="11.25" customHeight="1" x14ac:dyDescent="0.25">
      <c r="B11" s="91"/>
      <c r="C11" s="91"/>
      <c r="D11" s="91"/>
      <c r="E11" s="91"/>
    </row>
    <row r="12" spans="2:24" x14ac:dyDescent="0.25">
      <c r="E12" s="74" t="s">
        <v>38</v>
      </c>
      <c r="F12" s="75"/>
      <c r="G12" s="73">
        <f t="shared" ref="G12" si="7">POWER(G14,H13)</f>
        <v>6561</v>
      </c>
      <c r="H12" s="115" t="s">
        <v>36</v>
      </c>
      <c r="I12" s="73">
        <f t="shared" ref="I12" si="8">POWER(I14,J13)</f>
        <v>2187</v>
      </c>
      <c r="J12" s="115" t="s">
        <v>36</v>
      </c>
      <c r="K12" s="73">
        <f t="shared" ref="K12" si="9">POWER(K14,L13)</f>
        <v>729</v>
      </c>
      <c r="L12" s="115" t="s">
        <v>36</v>
      </c>
      <c r="M12" s="73">
        <f t="shared" ref="M12" si="10">POWER(M14,N13)</f>
        <v>243</v>
      </c>
      <c r="N12" s="115" t="s">
        <v>36</v>
      </c>
      <c r="O12" s="73">
        <f t="shared" ref="O12" si="11">POWER(O14,P13)</f>
        <v>81</v>
      </c>
      <c r="P12" s="115" t="s">
        <v>36</v>
      </c>
      <c r="Q12" s="73">
        <f t="shared" ref="Q12" si="12">POWER(Q14,R13)</f>
        <v>27</v>
      </c>
      <c r="R12" s="115" t="s">
        <v>36</v>
      </c>
      <c r="S12" s="73">
        <f t="shared" ref="S12" si="13">POWER(S14,T13)</f>
        <v>9</v>
      </c>
      <c r="T12" s="115" t="s">
        <v>36</v>
      </c>
      <c r="U12" s="73">
        <f>POWER(U14,V13)</f>
        <v>3</v>
      </c>
      <c r="V12" s="115" t="s">
        <v>36</v>
      </c>
      <c r="W12" s="73">
        <f>POWER(W14,X13)</f>
        <v>1</v>
      </c>
      <c r="X12" s="115" t="s">
        <v>36</v>
      </c>
    </row>
    <row r="13" spans="2:24" ht="8.25" customHeight="1" x14ac:dyDescent="0.25">
      <c r="E13" s="20"/>
      <c r="F13" s="17"/>
      <c r="G13" s="20"/>
      <c r="H13" s="276">
        <v>8</v>
      </c>
      <c r="I13" s="20"/>
      <c r="J13" s="276">
        <v>7</v>
      </c>
      <c r="K13" s="20"/>
      <c r="L13" s="276">
        <v>6</v>
      </c>
      <c r="M13" s="20"/>
      <c r="N13" s="276">
        <v>5</v>
      </c>
      <c r="O13" s="20"/>
      <c r="P13" s="276">
        <v>4</v>
      </c>
      <c r="Q13" s="20"/>
      <c r="R13" s="276">
        <v>3</v>
      </c>
      <c r="S13" s="20"/>
      <c r="T13" s="276">
        <v>2</v>
      </c>
      <c r="U13" s="20"/>
      <c r="V13" s="276">
        <v>1</v>
      </c>
      <c r="W13" s="20"/>
      <c r="X13" s="276">
        <v>0</v>
      </c>
    </row>
    <row r="14" spans="2:24" x14ac:dyDescent="0.25">
      <c r="B14" s="117" t="s">
        <v>20</v>
      </c>
      <c r="C14" s="6">
        <v>3</v>
      </c>
      <c r="E14" s="76" t="s">
        <v>37</v>
      </c>
      <c r="F14" s="77"/>
      <c r="G14" s="79">
        <f>$C14</f>
        <v>3</v>
      </c>
      <c r="H14" s="277"/>
      <c r="I14" s="79">
        <f>$C14</f>
        <v>3</v>
      </c>
      <c r="J14" s="277"/>
      <c r="K14" s="79">
        <f>$C14</f>
        <v>3</v>
      </c>
      <c r="L14" s="277"/>
      <c r="M14" s="79">
        <f>$C14</f>
        <v>3</v>
      </c>
      <c r="N14" s="277"/>
      <c r="O14" s="79">
        <f>$C14</f>
        <v>3</v>
      </c>
      <c r="P14" s="277"/>
      <c r="Q14" s="79">
        <f>$C14</f>
        <v>3</v>
      </c>
      <c r="R14" s="277"/>
      <c r="S14" s="79">
        <f>$C14</f>
        <v>3</v>
      </c>
      <c r="T14" s="277"/>
      <c r="U14" s="79">
        <f>$C14</f>
        <v>3</v>
      </c>
      <c r="V14" s="277"/>
      <c r="W14" s="79">
        <f>$C14</f>
        <v>3</v>
      </c>
      <c r="X14" s="277"/>
    </row>
    <row r="16" spans="2:24" x14ac:dyDescent="0.25">
      <c r="E16" s="74" t="s">
        <v>38</v>
      </c>
      <c r="F16" s="75"/>
      <c r="G16" s="73">
        <f t="shared" ref="G16" si="14">POWER(G18,H17)</f>
        <v>65536</v>
      </c>
      <c r="H16" s="115" t="s">
        <v>36</v>
      </c>
      <c r="I16" s="73">
        <f t="shared" ref="I16" si="15">POWER(I18,J17)</f>
        <v>16384</v>
      </c>
      <c r="J16" s="115" t="s">
        <v>36</v>
      </c>
      <c r="K16" s="73">
        <f t="shared" ref="K16" si="16">POWER(K18,L17)</f>
        <v>4096</v>
      </c>
      <c r="L16" s="115" t="s">
        <v>36</v>
      </c>
      <c r="M16" s="73">
        <f t="shared" ref="M16" si="17">POWER(M18,N17)</f>
        <v>1024</v>
      </c>
      <c r="N16" s="115" t="s">
        <v>36</v>
      </c>
      <c r="O16" s="73">
        <f t="shared" ref="O16" si="18">POWER(O18,P17)</f>
        <v>256</v>
      </c>
      <c r="P16" s="115" t="s">
        <v>36</v>
      </c>
      <c r="Q16" s="73">
        <f t="shared" ref="Q16" si="19">POWER(Q18,R17)</f>
        <v>64</v>
      </c>
      <c r="R16" s="115" t="s">
        <v>36</v>
      </c>
      <c r="S16" s="73">
        <f t="shared" ref="S16" si="20">POWER(S18,T17)</f>
        <v>16</v>
      </c>
      <c r="T16" s="115" t="s">
        <v>36</v>
      </c>
      <c r="U16" s="73">
        <f>POWER(U18,V17)</f>
        <v>4</v>
      </c>
      <c r="V16" s="115" t="s">
        <v>36</v>
      </c>
      <c r="W16" s="73">
        <f>POWER(W18,X17)</f>
        <v>1</v>
      </c>
      <c r="X16" s="115" t="s">
        <v>36</v>
      </c>
    </row>
    <row r="17" spans="2:24" ht="8.25" customHeight="1" x14ac:dyDescent="0.25">
      <c r="E17" s="20"/>
      <c r="F17" s="17"/>
      <c r="G17" s="20"/>
      <c r="H17" s="276">
        <v>8</v>
      </c>
      <c r="I17" s="20"/>
      <c r="J17" s="276">
        <v>7</v>
      </c>
      <c r="K17" s="20"/>
      <c r="L17" s="276">
        <v>6</v>
      </c>
      <c r="M17" s="20"/>
      <c r="N17" s="276">
        <v>5</v>
      </c>
      <c r="O17" s="20"/>
      <c r="P17" s="276">
        <v>4</v>
      </c>
      <c r="Q17" s="20"/>
      <c r="R17" s="276">
        <v>3</v>
      </c>
      <c r="S17" s="20"/>
      <c r="T17" s="276">
        <v>2</v>
      </c>
      <c r="U17" s="20"/>
      <c r="V17" s="276">
        <v>1</v>
      </c>
      <c r="W17" s="20"/>
      <c r="X17" s="276">
        <v>0</v>
      </c>
    </row>
    <row r="18" spans="2:24" x14ac:dyDescent="0.25">
      <c r="B18" s="117" t="s">
        <v>20</v>
      </c>
      <c r="C18" s="6">
        <v>4</v>
      </c>
      <c r="E18" s="76" t="s">
        <v>37</v>
      </c>
      <c r="F18" s="77"/>
      <c r="G18" s="79">
        <f>$C18</f>
        <v>4</v>
      </c>
      <c r="H18" s="277"/>
      <c r="I18" s="79">
        <f>$C18</f>
        <v>4</v>
      </c>
      <c r="J18" s="277"/>
      <c r="K18" s="79">
        <f>$C18</f>
        <v>4</v>
      </c>
      <c r="L18" s="277"/>
      <c r="M18" s="79">
        <f>$C18</f>
        <v>4</v>
      </c>
      <c r="N18" s="277"/>
      <c r="O18" s="79">
        <f>$C18</f>
        <v>4</v>
      </c>
      <c r="P18" s="277"/>
      <c r="Q18" s="79">
        <f>$C18</f>
        <v>4</v>
      </c>
      <c r="R18" s="277"/>
      <c r="S18" s="79">
        <f>$C18</f>
        <v>4</v>
      </c>
      <c r="T18" s="277"/>
      <c r="U18" s="79">
        <f>$C18</f>
        <v>4</v>
      </c>
      <c r="V18" s="277"/>
      <c r="W18" s="79">
        <f>$C18</f>
        <v>4</v>
      </c>
      <c r="X18" s="277"/>
    </row>
    <row r="20" spans="2:24" x14ac:dyDescent="0.25">
      <c r="E20" s="74" t="s">
        <v>38</v>
      </c>
      <c r="F20" s="75"/>
      <c r="G20" s="73">
        <f t="shared" ref="G20" si="21">POWER(G22,H21)</f>
        <v>390625</v>
      </c>
      <c r="H20" s="115" t="s">
        <v>36</v>
      </c>
      <c r="I20" s="73">
        <f t="shared" ref="I20" si="22">POWER(I22,J21)</f>
        <v>78125</v>
      </c>
      <c r="J20" s="115" t="s">
        <v>36</v>
      </c>
      <c r="K20" s="73">
        <f t="shared" ref="K20" si="23">POWER(K22,L21)</f>
        <v>15625</v>
      </c>
      <c r="L20" s="115" t="s">
        <v>36</v>
      </c>
      <c r="M20" s="73">
        <f t="shared" ref="M20" si="24">POWER(M22,N21)</f>
        <v>3125</v>
      </c>
      <c r="N20" s="115" t="s">
        <v>36</v>
      </c>
      <c r="O20" s="73">
        <f t="shared" ref="O20" si="25">POWER(O22,P21)</f>
        <v>625</v>
      </c>
      <c r="P20" s="115" t="s">
        <v>36</v>
      </c>
      <c r="Q20" s="73">
        <f t="shared" ref="Q20" si="26">POWER(Q22,R21)</f>
        <v>125</v>
      </c>
      <c r="R20" s="115" t="s">
        <v>36</v>
      </c>
      <c r="S20" s="73">
        <f t="shared" ref="S20" si="27">POWER(S22,T21)</f>
        <v>25</v>
      </c>
      <c r="T20" s="115" t="s">
        <v>36</v>
      </c>
      <c r="U20" s="73">
        <f>POWER(U22,V21)</f>
        <v>5</v>
      </c>
      <c r="V20" s="115" t="s">
        <v>36</v>
      </c>
      <c r="W20" s="73">
        <f>POWER(W22,X21)</f>
        <v>1</v>
      </c>
      <c r="X20" s="115" t="s">
        <v>36</v>
      </c>
    </row>
    <row r="21" spans="2:24" ht="8.25" customHeight="1" x14ac:dyDescent="0.25">
      <c r="E21" s="20"/>
      <c r="F21" s="17"/>
      <c r="G21" s="20"/>
      <c r="H21" s="276">
        <v>8</v>
      </c>
      <c r="I21" s="20"/>
      <c r="J21" s="276">
        <v>7</v>
      </c>
      <c r="K21" s="20"/>
      <c r="L21" s="276">
        <v>6</v>
      </c>
      <c r="M21" s="20"/>
      <c r="N21" s="276">
        <v>5</v>
      </c>
      <c r="O21" s="20"/>
      <c r="P21" s="276">
        <v>4</v>
      </c>
      <c r="Q21" s="20"/>
      <c r="R21" s="276">
        <v>3</v>
      </c>
      <c r="S21" s="20"/>
      <c r="T21" s="276">
        <v>2</v>
      </c>
      <c r="U21" s="20"/>
      <c r="V21" s="276">
        <v>1</v>
      </c>
      <c r="W21" s="20"/>
      <c r="X21" s="276">
        <v>0</v>
      </c>
    </row>
    <row r="22" spans="2:24" x14ac:dyDescent="0.25">
      <c r="B22" s="117" t="s">
        <v>20</v>
      </c>
      <c r="C22" s="6">
        <v>5</v>
      </c>
      <c r="E22" s="76" t="s">
        <v>37</v>
      </c>
      <c r="F22" s="77"/>
      <c r="G22" s="79">
        <f>$C22</f>
        <v>5</v>
      </c>
      <c r="H22" s="277"/>
      <c r="I22" s="79">
        <f>$C22</f>
        <v>5</v>
      </c>
      <c r="J22" s="277"/>
      <c r="K22" s="79">
        <f>$C22</f>
        <v>5</v>
      </c>
      <c r="L22" s="277"/>
      <c r="M22" s="79">
        <f>$C22</f>
        <v>5</v>
      </c>
      <c r="N22" s="277"/>
      <c r="O22" s="79">
        <f>$C22</f>
        <v>5</v>
      </c>
      <c r="P22" s="277"/>
      <c r="Q22" s="79">
        <f>$C22</f>
        <v>5</v>
      </c>
      <c r="R22" s="277"/>
      <c r="S22" s="79">
        <f>$C22</f>
        <v>5</v>
      </c>
      <c r="T22" s="277"/>
      <c r="U22" s="79">
        <f>$C22</f>
        <v>5</v>
      </c>
      <c r="V22" s="277"/>
      <c r="W22" s="79">
        <f>$C22</f>
        <v>5</v>
      </c>
      <c r="X22" s="277"/>
    </row>
    <row r="24" spans="2:24" x14ac:dyDescent="0.25">
      <c r="E24" s="74" t="s">
        <v>38</v>
      </c>
      <c r="F24" s="75"/>
      <c r="G24" s="73">
        <f t="shared" ref="G24" si="28">POWER(G26,H25)</f>
        <v>100000000</v>
      </c>
      <c r="H24" s="115" t="s">
        <v>36</v>
      </c>
      <c r="I24" s="73">
        <f t="shared" ref="I24" si="29">POWER(I26,J25)</f>
        <v>10000000</v>
      </c>
      <c r="J24" s="115" t="s">
        <v>36</v>
      </c>
      <c r="K24" s="73">
        <f t="shared" ref="K24" si="30">POWER(K26,L25)</f>
        <v>1000000</v>
      </c>
      <c r="L24" s="115" t="s">
        <v>36</v>
      </c>
      <c r="M24" s="73">
        <f t="shared" ref="M24" si="31">POWER(M26,N25)</f>
        <v>100000</v>
      </c>
      <c r="N24" s="115" t="s">
        <v>36</v>
      </c>
      <c r="O24" s="73">
        <f t="shared" ref="O24" si="32">POWER(O26,P25)</f>
        <v>10000</v>
      </c>
      <c r="P24" s="115" t="s">
        <v>36</v>
      </c>
      <c r="Q24" s="73">
        <f t="shared" ref="Q24" si="33">POWER(Q26,R25)</f>
        <v>1000</v>
      </c>
      <c r="R24" s="115" t="s">
        <v>36</v>
      </c>
      <c r="S24" s="73">
        <f t="shared" ref="S24" si="34">POWER(S26,T25)</f>
        <v>100</v>
      </c>
      <c r="T24" s="115" t="s">
        <v>36</v>
      </c>
      <c r="U24" s="73">
        <f>POWER(U26,V25)</f>
        <v>10</v>
      </c>
      <c r="V24" s="115" t="s">
        <v>36</v>
      </c>
      <c r="W24" s="73">
        <f>POWER(W26,X25)</f>
        <v>1</v>
      </c>
      <c r="X24" s="115" t="s">
        <v>36</v>
      </c>
    </row>
    <row r="25" spans="2:24" ht="8.25" customHeight="1" x14ac:dyDescent="0.25">
      <c r="E25" s="20"/>
      <c r="F25" s="17"/>
      <c r="G25" s="20"/>
      <c r="H25" s="276">
        <v>8</v>
      </c>
      <c r="I25" s="20"/>
      <c r="J25" s="276">
        <v>7</v>
      </c>
      <c r="K25" s="20"/>
      <c r="L25" s="276">
        <v>6</v>
      </c>
      <c r="M25" s="20"/>
      <c r="N25" s="276">
        <v>5</v>
      </c>
      <c r="O25" s="20"/>
      <c r="P25" s="276">
        <v>4</v>
      </c>
      <c r="Q25" s="20"/>
      <c r="R25" s="276">
        <v>3</v>
      </c>
      <c r="S25" s="20"/>
      <c r="T25" s="276">
        <v>2</v>
      </c>
      <c r="U25" s="20"/>
      <c r="V25" s="276">
        <v>1</v>
      </c>
      <c r="W25" s="20"/>
      <c r="X25" s="276">
        <v>0</v>
      </c>
    </row>
    <row r="26" spans="2:24" x14ac:dyDescent="0.25">
      <c r="B26" s="117" t="s">
        <v>20</v>
      </c>
      <c r="C26" s="6">
        <v>10</v>
      </c>
      <c r="E26" s="76" t="s">
        <v>37</v>
      </c>
      <c r="F26" s="77"/>
      <c r="G26" s="79">
        <f>$C26</f>
        <v>10</v>
      </c>
      <c r="H26" s="277"/>
      <c r="I26" s="79">
        <f>$C26</f>
        <v>10</v>
      </c>
      <c r="J26" s="277"/>
      <c r="K26" s="79">
        <f>$C26</f>
        <v>10</v>
      </c>
      <c r="L26" s="277"/>
      <c r="M26" s="79">
        <f>$C26</f>
        <v>10</v>
      </c>
      <c r="N26" s="277"/>
      <c r="O26" s="79">
        <f>$C26</f>
        <v>10</v>
      </c>
      <c r="P26" s="277"/>
      <c r="Q26" s="79">
        <f>$C26</f>
        <v>10</v>
      </c>
      <c r="R26" s="277"/>
      <c r="S26" s="79">
        <f>$C26</f>
        <v>10</v>
      </c>
      <c r="T26" s="277"/>
      <c r="U26" s="79">
        <f>$C26</f>
        <v>10</v>
      </c>
      <c r="V26" s="277"/>
      <c r="W26" s="79">
        <f>$C26</f>
        <v>10</v>
      </c>
      <c r="X26" s="277"/>
    </row>
    <row r="28" spans="2:24" x14ac:dyDescent="0.25">
      <c r="E28" s="74" t="s">
        <v>38</v>
      </c>
      <c r="F28" s="75"/>
      <c r="G28" s="73">
        <f t="shared" ref="G28" si="35">POWER(G30,H29)</f>
        <v>4294967296</v>
      </c>
      <c r="H28" s="115" t="s">
        <v>36</v>
      </c>
      <c r="I28" s="73">
        <f t="shared" ref="I28" si="36">POWER(I30,J29)</f>
        <v>268435456</v>
      </c>
      <c r="J28" s="115" t="s">
        <v>36</v>
      </c>
      <c r="K28" s="73">
        <f t="shared" ref="K28" si="37">POWER(K30,L29)</f>
        <v>16777216</v>
      </c>
      <c r="L28" s="115" t="s">
        <v>36</v>
      </c>
      <c r="M28" s="73">
        <f t="shared" ref="M28" si="38">POWER(M30,N29)</f>
        <v>1048576</v>
      </c>
      <c r="N28" s="115" t="s">
        <v>36</v>
      </c>
      <c r="O28" s="73">
        <f t="shared" ref="O28" si="39">POWER(O30,P29)</f>
        <v>65536</v>
      </c>
      <c r="P28" s="115" t="s">
        <v>36</v>
      </c>
      <c r="Q28" s="73">
        <f t="shared" ref="Q28" si="40">POWER(Q30,R29)</f>
        <v>4096</v>
      </c>
      <c r="R28" s="115" t="s">
        <v>36</v>
      </c>
      <c r="S28" s="73">
        <f t="shared" ref="S28" si="41">POWER(S30,T29)</f>
        <v>256</v>
      </c>
      <c r="T28" s="115" t="s">
        <v>36</v>
      </c>
      <c r="U28" s="73">
        <f>POWER(U30,V29)</f>
        <v>16</v>
      </c>
      <c r="V28" s="115" t="s">
        <v>36</v>
      </c>
      <c r="W28" s="73">
        <f>POWER(W30,X29)</f>
        <v>1</v>
      </c>
      <c r="X28" s="115" t="s">
        <v>36</v>
      </c>
    </row>
    <row r="29" spans="2:24" ht="8.25" customHeight="1" x14ac:dyDescent="0.25">
      <c r="E29" s="20"/>
      <c r="F29" s="17"/>
      <c r="G29" s="20"/>
      <c r="H29" s="276">
        <v>8</v>
      </c>
      <c r="I29" s="20"/>
      <c r="J29" s="276">
        <v>7</v>
      </c>
      <c r="K29" s="20"/>
      <c r="L29" s="276">
        <v>6</v>
      </c>
      <c r="M29" s="20"/>
      <c r="N29" s="276">
        <v>5</v>
      </c>
      <c r="O29" s="20"/>
      <c r="P29" s="276">
        <v>4</v>
      </c>
      <c r="Q29" s="20"/>
      <c r="R29" s="276">
        <v>3</v>
      </c>
      <c r="S29" s="20"/>
      <c r="T29" s="276">
        <v>2</v>
      </c>
      <c r="U29" s="20"/>
      <c r="V29" s="276">
        <v>1</v>
      </c>
      <c r="W29" s="20"/>
      <c r="X29" s="276">
        <v>0</v>
      </c>
    </row>
    <row r="30" spans="2:24" x14ac:dyDescent="0.25">
      <c r="B30" s="117" t="s">
        <v>20</v>
      </c>
      <c r="C30" s="6">
        <v>16</v>
      </c>
      <c r="E30" s="76" t="s">
        <v>37</v>
      </c>
      <c r="F30" s="77"/>
      <c r="G30" s="79">
        <f>$C30</f>
        <v>16</v>
      </c>
      <c r="H30" s="277"/>
      <c r="I30" s="79">
        <f>$C30</f>
        <v>16</v>
      </c>
      <c r="J30" s="277"/>
      <c r="K30" s="79">
        <f>$C30</f>
        <v>16</v>
      </c>
      <c r="L30" s="277"/>
      <c r="M30" s="79">
        <f>$C30</f>
        <v>16</v>
      </c>
      <c r="N30" s="277"/>
      <c r="O30" s="79">
        <f>$C30</f>
        <v>16</v>
      </c>
      <c r="P30" s="277"/>
      <c r="Q30" s="79">
        <f>$C30</f>
        <v>16</v>
      </c>
      <c r="R30" s="277"/>
      <c r="S30" s="79">
        <f>$C30</f>
        <v>16</v>
      </c>
      <c r="T30" s="277"/>
      <c r="U30" s="79">
        <f>$C30</f>
        <v>16</v>
      </c>
      <c r="V30" s="277"/>
      <c r="W30" s="79">
        <f>$C30</f>
        <v>16</v>
      </c>
      <c r="X30" s="277"/>
    </row>
    <row r="31" spans="2:24" ht="30" customHeight="1" x14ac:dyDescent="0.25"/>
    <row r="32" spans="2:24" x14ac:dyDescent="0.25">
      <c r="C32" s="11" t="s">
        <v>68</v>
      </c>
      <c r="D32" s="11"/>
      <c r="E32" s="11"/>
      <c r="F32" s="11"/>
      <c r="G32" s="11"/>
      <c r="H32" s="11"/>
      <c r="I32" s="11"/>
      <c r="J32" s="11"/>
      <c r="K32" s="11"/>
      <c r="L32" s="217"/>
      <c r="M32" s="218" t="s">
        <v>38</v>
      </c>
      <c r="N32" s="218"/>
      <c r="O32" s="219" t="s">
        <v>70</v>
      </c>
      <c r="P32" s="220" t="s">
        <v>36</v>
      </c>
      <c r="Q32" s="219" t="s">
        <v>70</v>
      </c>
      <c r="R32" s="220" t="s">
        <v>36</v>
      </c>
      <c r="S32" s="219" t="s">
        <v>70</v>
      </c>
      <c r="T32" s="220" t="s">
        <v>36</v>
      </c>
      <c r="U32" s="219" t="s">
        <v>70</v>
      </c>
      <c r="V32" s="220" t="s">
        <v>36</v>
      </c>
      <c r="W32" s="219" t="s">
        <v>70</v>
      </c>
      <c r="X32" s="220" t="s">
        <v>36</v>
      </c>
    </row>
    <row r="33" spans="3:24" x14ac:dyDescent="0.25">
      <c r="C33" s="11"/>
      <c r="D33" s="11"/>
      <c r="E33" s="11"/>
      <c r="F33" s="11"/>
      <c r="G33" s="11"/>
      <c r="H33" s="11"/>
      <c r="I33" s="11"/>
      <c r="J33" s="11"/>
      <c r="K33" s="11"/>
      <c r="L33" s="217"/>
      <c r="M33" s="221"/>
      <c r="N33" s="221"/>
      <c r="O33" s="222"/>
      <c r="P33" s="273">
        <v>4</v>
      </c>
      <c r="Q33" s="222"/>
      <c r="R33" s="273">
        <v>3</v>
      </c>
      <c r="S33" s="222"/>
      <c r="T33" s="273">
        <v>2</v>
      </c>
      <c r="U33" s="222"/>
      <c r="V33" s="273">
        <v>1</v>
      </c>
      <c r="W33" s="222"/>
      <c r="X33" s="273">
        <v>0</v>
      </c>
    </row>
    <row r="34" spans="3:24" x14ac:dyDescent="0.25">
      <c r="C34" s="11" t="s">
        <v>71</v>
      </c>
      <c r="D34" s="11"/>
      <c r="E34" s="11"/>
      <c r="F34" s="11"/>
      <c r="G34" s="11"/>
      <c r="H34" s="11"/>
      <c r="I34" s="38" t="s">
        <v>20</v>
      </c>
      <c r="J34" s="11"/>
      <c r="K34" s="36">
        <f ca="1">RANDBETWEEN(2,16)</f>
        <v>11</v>
      </c>
      <c r="L34" s="217"/>
      <c r="M34" s="223" t="s">
        <v>37</v>
      </c>
      <c r="N34" s="224"/>
      <c r="O34" s="225">
        <f ca="1">$K34</f>
        <v>11</v>
      </c>
      <c r="P34" s="274"/>
      <c r="Q34" s="225">
        <f ca="1">$K34</f>
        <v>11</v>
      </c>
      <c r="R34" s="274"/>
      <c r="S34" s="225">
        <f ca="1">$K34</f>
        <v>11</v>
      </c>
      <c r="T34" s="274"/>
      <c r="U34" s="225">
        <f ca="1">$K34</f>
        <v>11</v>
      </c>
      <c r="V34" s="274"/>
      <c r="W34" s="225">
        <f ca="1">$K34</f>
        <v>11</v>
      </c>
      <c r="X34" s="274"/>
    </row>
    <row r="36" spans="3:24" x14ac:dyDescent="0.25">
      <c r="G36" s="216"/>
      <c r="H36" s="49"/>
      <c r="I36" s="216"/>
      <c r="J36" s="49"/>
      <c r="K36" s="216"/>
      <c r="L36" s="49"/>
    </row>
    <row r="37" spans="3:24" x14ac:dyDescent="0.25">
      <c r="G37" s="49"/>
      <c r="H37" s="275"/>
      <c r="I37" s="49"/>
      <c r="J37" s="275"/>
      <c r="K37" s="49"/>
      <c r="L37" s="275"/>
    </row>
    <row r="38" spans="3:24" x14ac:dyDescent="0.25">
      <c r="G38" s="123"/>
      <c r="H38" s="275"/>
      <c r="I38" s="123"/>
      <c r="J38" s="275"/>
      <c r="K38" s="123"/>
      <c r="L38" s="275"/>
    </row>
    <row r="39" spans="3:24" x14ac:dyDescent="0.25">
      <c r="E39" s="264" t="b">
        <v>1</v>
      </c>
    </row>
  </sheetData>
  <sheetProtection sheet="1" selectLockedCells="1"/>
  <mergeCells count="62">
    <mergeCell ref="H29:H30"/>
    <mergeCell ref="J29:J30"/>
    <mergeCell ref="L29:L30"/>
    <mergeCell ref="N29:N30"/>
    <mergeCell ref="P29:P30"/>
    <mergeCell ref="H25:H26"/>
    <mergeCell ref="J25:J26"/>
    <mergeCell ref="L25:L26"/>
    <mergeCell ref="N25:N26"/>
    <mergeCell ref="P25:P26"/>
    <mergeCell ref="R21:R22"/>
    <mergeCell ref="T21:T22"/>
    <mergeCell ref="V21:V22"/>
    <mergeCell ref="X21:X22"/>
    <mergeCell ref="R29:R30"/>
    <mergeCell ref="T29:T30"/>
    <mergeCell ref="R25:R26"/>
    <mergeCell ref="V29:V30"/>
    <mergeCell ref="X29:X30"/>
    <mergeCell ref="T25:T26"/>
    <mergeCell ref="V25:V26"/>
    <mergeCell ref="X25:X26"/>
    <mergeCell ref="H21:H22"/>
    <mergeCell ref="J21:J22"/>
    <mergeCell ref="L21:L22"/>
    <mergeCell ref="N21:N22"/>
    <mergeCell ref="P21:P22"/>
    <mergeCell ref="V13:V14"/>
    <mergeCell ref="X13:X14"/>
    <mergeCell ref="H17:H18"/>
    <mergeCell ref="J17:J18"/>
    <mergeCell ref="L17:L18"/>
    <mergeCell ref="N17:N18"/>
    <mergeCell ref="P17:P18"/>
    <mergeCell ref="R17:R18"/>
    <mergeCell ref="T17:T18"/>
    <mergeCell ref="V17:V18"/>
    <mergeCell ref="X17:X18"/>
    <mergeCell ref="T7:T8"/>
    <mergeCell ref="V7:V8"/>
    <mergeCell ref="X7:X8"/>
    <mergeCell ref="H13:H14"/>
    <mergeCell ref="J13:J14"/>
    <mergeCell ref="L13:L14"/>
    <mergeCell ref="N13:N14"/>
    <mergeCell ref="P13:P14"/>
    <mergeCell ref="R13:R14"/>
    <mergeCell ref="T13:T14"/>
    <mergeCell ref="H7:H8"/>
    <mergeCell ref="J7:J8"/>
    <mergeCell ref="L7:L8"/>
    <mergeCell ref="N7:N8"/>
    <mergeCell ref="P7:P8"/>
    <mergeCell ref="R7:R8"/>
    <mergeCell ref="R33:R34"/>
    <mergeCell ref="T33:T34"/>
    <mergeCell ref="V33:V34"/>
    <mergeCell ref="X33:X34"/>
    <mergeCell ref="H37:H38"/>
    <mergeCell ref="J37:J38"/>
    <mergeCell ref="L37:L38"/>
    <mergeCell ref="P33:P34"/>
  </mergeCells>
  <conditionalFormatting sqref="G37 G6 I6 K6 M6 O6 Q6 S6 U6 W6 G12 I12 K12 M12 O12 Q12 S12 U12 W12 W16 U16 S16 Q16 O16 M16 K16 I16 G16 G20 I20 K20 M20 O20 Q20 S20 U20 W20 W24 U24 S24 Q24 O24 M24 K24 I24 G24 G28 I28 K28 M28 O28 Q28 S28 U28 W28">
    <cfRule type="expression" dxfId="24" priority="1">
      <formula>$E$39=TRUE</formula>
    </cfRule>
  </conditionalFormatting>
  <dataValidations count="1">
    <dataValidation type="whole" allowBlank="1" showInputMessage="1" showErrorMessage="1" error="Bitte nur Werte &gt;=2 und &lt;=16 eingeben." sqref="C8" xr:uid="{F00611F4-BBEA-4CA1-AF69-5F9D89AC4402}">
      <formula1>2</formula1>
      <formula2>16</formula2>
    </dataValidation>
  </dataValidations>
  <pageMargins left="0.7" right="0.7" top="0.78740157499999996" bottom="0.78740157499999996" header="0.3" footer="0.3"/>
  <pageSetup paperSize="9"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locked="0" defaultSize="0" autoFill="0" autoLine="0" autoPict="0" altText="Rechenweg und Lösung ausblenden">
                <anchor moveWithCells="1">
                  <from>
                    <xdr:col>1</xdr:col>
                    <xdr:colOff>0</xdr:colOff>
                    <xdr:row>35</xdr:row>
                    <xdr:rowOff>85725</xdr:rowOff>
                  </from>
                  <to>
                    <xdr:col>6</xdr:col>
                    <xdr:colOff>76200</xdr:colOff>
                    <xdr:row>37</xdr:row>
                    <xdr:rowOff>57150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ADE91B-A4E3-4063-85A2-884925B272BF}">
  <dimension ref="B2:O36"/>
  <sheetViews>
    <sheetView showGridLines="0" showRowColHeaders="0" zoomScaleNormal="100" workbookViewId="0">
      <selection activeCell="C36" sqref="C36"/>
    </sheetView>
  </sheetViews>
  <sheetFormatPr baseColWidth="10" defaultRowHeight="15.75" x14ac:dyDescent="0.25"/>
  <cols>
    <col min="1" max="1" width="3.85546875" style="6" customWidth="1"/>
    <col min="2" max="2" width="23" style="6" customWidth="1"/>
    <col min="3" max="3" width="6.85546875" style="120" customWidth="1"/>
    <col min="4" max="5" width="11.140625" style="120" customWidth="1"/>
    <col min="6" max="6" width="5.5703125" style="120" customWidth="1"/>
    <col min="7" max="7" width="5.5703125" style="185" customWidth="1"/>
    <col min="8" max="12" width="11.140625" style="120" customWidth="1"/>
    <col min="13" max="13" width="11.140625" style="6" customWidth="1"/>
    <col min="14" max="16384" width="11.42578125" style="6"/>
  </cols>
  <sheetData>
    <row r="2" spans="2:13" x14ac:dyDescent="0.25">
      <c r="B2" s="1" t="s">
        <v>60</v>
      </c>
    </row>
    <row r="4" spans="2:13" x14ac:dyDescent="0.25">
      <c r="B4" s="6" t="s">
        <v>0</v>
      </c>
      <c r="C4" s="169">
        <v>200</v>
      </c>
      <c r="E4" s="116" t="s">
        <v>8</v>
      </c>
    </row>
    <row r="6" spans="2:13" x14ac:dyDescent="0.25">
      <c r="B6" s="170" t="s">
        <v>1</v>
      </c>
      <c r="C6" s="171" t="s">
        <v>2</v>
      </c>
      <c r="D6" s="171"/>
      <c r="E6" s="171"/>
      <c r="F6" s="278"/>
      <c r="G6" s="279"/>
      <c r="H6" s="171"/>
      <c r="I6" s="171"/>
      <c r="J6" s="171"/>
      <c r="K6" s="171"/>
      <c r="L6" s="171"/>
      <c r="M6" s="171"/>
    </row>
    <row r="7" spans="2:13" x14ac:dyDescent="0.25">
      <c r="B7" s="170" t="s">
        <v>3</v>
      </c>
      <c r="C7" s="171">
        <v>10</v>
      </c>
      <c r="D7" s="171">
        <f>C4</f>
        <v>200</v>
      </c>
      <c r="E7" s="171">
        <f>D7+1</f>
        <v>201</v>
      </c>
      <c r="F7" s="285">
        <f>E7+1</f>
        <v>202</v>
      </c>
      <c r="G7" s="286"/>
      <c r="H7" s="171">
        <f>F7+1</f>
        <v>203</v>
      </c>
      <c r="I7" s="171">
        <f t="shared" ref="I7:M7" si="0">H7+1</f>
        <v>204</v>
      </c>
      <c r="J7" s="171">
        <f t="shared" si="0"/>
        <v>205</v>
      </c>
      <c r="K7" s="171">
        <f t="shared" si="0"/>
        <v>206</v>
      </c>
      <c r="L7" s="171">
        <f t="shared" si="0"/>
        <v>207</v>
      </c>
      <c r="M7" s="171">
        <f t="shared" si="0"/>
        <v>208</v>
      </c>
    </row>
    <row r="8" spans="2:13" x14ac:dyDescent="0.25">
      <c r="B8" s="172" t="s">
        <v>4</v>
      </c>
      <c r="C8" s="173">
        <v>2</v>
      </c>
      <c r="D8" s="173" t="str">
        <f>DEC2BIN(D7)</f>
        <v>11001000</v>
      </c>
      <c r="E8" s="173" t="str">
        <f t="shared" ref="E8:L8" si="1">DEC2BIN(E7)</f>
        <v>11001001</v>
      </c>
      <c r="F8" s="287" t="str">
        <f t="shared" si="1"/>
        <v>11001010</v>
      </c>
      <c r="G8" s="288"/>
      <c r="H8" s="173" t="str">
        <f t="shared" si="1"/>
        <v>11001011</v>
      </c>
      <c r="I8" s="173" t="str">
        <f t="shared" si="1"/>
        <v>11001100</v>
      </c>
      <c r="J8" s="173" t="str">
        <f t="shared" si="1"/>
        <v>11001101</v>
      </c>
      <c r="K8" s="173" t="str">
        <f t="shared" si="1"/>
        <v>11001110</v>
      </c>
      <c r="L8" s="173" t="str">
        <f t="shared" si="1"/>
        <v>11001111</v>
      </c>
      <c r="M8" s="173" t="str">
        <f t="shared" ref="M8" si="2">DEC2BIN(M7)</f>
        <v>11010000</v>
      </c>
    </row>
    <row r="9" spans="2:13" x14ac:dyDescent="0.25">
      <c r="B9" s="174" t="s">
        <v>5</v>
      </c>
      <c r="C9" s="175">
        <v>8</v>
      </c>
      <c r="D9" s="175" t="str">
        <f>DEC2OCT(D7)</f>
        <v>310</v>
      </c>
      <c r="E9" s="175" t="str">
        <f t="shared" ref="E9:L9" si="3">DEC2OCT(E7)</f>
        <v>311</v>
      </c>
      <c r="F9" s="289" t="str">
        <f t="shared" si="3"/>
        <v>312</v>
      </c>
      <c r="G9" s="290"/>
      <c r="H9" s="175" t="str">
        <f t="shared" si="3"/>
        <v>313</v>
      </c>
      <c r="I9" s="175" t="str">
        <f t="shared" si="3"/>
        <v>314</v>
      </c>
      <c r="J9" s="175" t="str">
        <f t="shared" si="3"/>
        <v>315</v>
      </c>
      <c r="K9" s="175" t="str">
        <f t="shared" si="3"/>
        <v>316</v>
      </c>
      <c r="L9" s="175" t="str">
        <f t="shared" si="3"/>
        <v>317</v>
      </c>
      <c r="M9" s="175" t="str">
        <f t="shared" ref="M9" si="4">DEC2OCT(M7)</f>
        <v>320</v>
      </c>
    </row>
    <row r="10" spans="2:13" x14ac:dyDescent="0.25">
      <c r="B10" s="176" t="s">
        <v>6</v>
      </c>
      <c r="C10" s="177">
        <v>16</v>
      </c>
      <c r="D10" s="177" t="str">
        <f>DEC2HEX(D7)</f>
        <v>C8</v>
      </c>
      <c r="E10" s="177" t="str">
        <f t="shared" ref="E10:L10" si="5">DEC2HEX(E7)</f>
        <v>C9</v>
      </c>
      <c r="F10" s="291" t="str">
        <f t="shared" si="5"/>
        <v>CA</v>
      </c>
      <c r="G10" s="292"/>
      <c r="H10" s="177" t="str">
        <f t="shared" si="5"/>
        <v>CB</v>
      </c>
      <c r="I10" s="177" t="str">
        <f t="shared" si="5"/>
        <v>CC</v>
      </c>
      <c r="J10" s="177" t="str">
        <f t="shared" si="5"/>
        <v>CD</v>
      </c>
      <c r="K10" s="177" t="str">
        <f t="shared" si="5"/>
        <v>CE</v>
      </c>
      <c r="L10" s="177" t="str">
        <f t="shared" si="5"/>
        <v>CF</v>
      </c>
      <c r="M10" s="177" t="str">
        <f t="shared" ref="M10" si="6">DEC2HEX(M7)</f>
        <v>D0</v>
      </c>
    </row>
    <row r="12" spans="2:13" x14ac:dyDescent="0.25">
      <c r="D12" s="185">
        <f>D7</f>
        <v>200</v>
      </c>
      <c r="E12" s="186" t="s">
        <v>15</v>
      </c>
      <c r="F12" s="185">
        <v>3</v>
      </c>
      <c r="G12" s="186" t="s">
        <v>13</v>
      </c>
      <c r="H12" s="185">
        <f>H7</f>
        <v>203</v>
      </c>
    </row>
    <row r="13" spans="2:13" x14ac:dyDescent="0.25">
      <c r="D13" s="229" t="str">
        <f>D8</f>
        <v>11001000</v>
      </c>
      <c r="E13" s="227" t="s">
        <v>15</v>
      </c>
      <c r="F13" s="229" t="str">
        <f t="shared" ref="F13" si="7">DEC2BIN(F12)</f>
        <v>11</v>
      </c>
      <c r="G13" s="227" t="s">
        <v>13</v>
      </c>
      <c r="H13" s="229" t="str">
        <f>H8</f>
        <v>11001011</v>
      </c>
    </row>
    <row r="14" spans="2:13" x14ac:dyDescent="0.25">
      <c r="D14" s="230" t="str">
        <f>D9</f>
        <v>310</v>
      </c>
      <c r="E14" s="226" t="s">
        <v>15</v>
      </c>
      <c r="F14" s="230" t="str">
        <f t="shared" ref="F14" si="8">DEC2OCT(F12)</f>
        <v>3</v>
      </c>
      <c r="G14" s="226" t="s">
        <v>13</v>
      </c>
      <c r="H14" s="230" t="str">
        <f>H9</f>
        <v>313</v>
      </c>
    </row>
    <row r="15" spans="2:13" x14ac:dyDescent="0.25">
      <c r="D15" s="231" t="str">
        <f>D10</f>
        <v>C8</v>
      </c>
      <c r="E15" s="228" t="s">
        <v>15</v>
      </c>
      <c r="F15" s="231" t="str">
        <f t="shared" ref="F15" si="9">DEC2HEX(F12)</f>
        <v>3</v>
      </c>
      <c r="G15" s="228" t="s">
        <v>13</v>
      </c>
      <c r="H15" s="231" t="str">
        <f>H10</f>
        <v>CB</v>
      </c>
    </row>
    <row r="18" spans="3:15" ht="12" customHeight="1" x14ac:dyDescent="0.25"/>
    <row r="19" spans="3:15" x14ac:dyDescent="0.25">
      <c r="D19" s="185">
        <f>D12</f>
        <v>200</v>
      </c>
      <c r="E19" s="6"/>
      <c r="F19" s="6"/>
      <c r="G19" s="6"/>
      <c r="H19" s="186" t="s">
        <v>15</v>
      </c>
      <c r="J19" s="185">
        <v>8</v>
      </c>
      <c r="K19" s="186"/>
      <c r="L19" s="261" t="s">
        <v>13</v>
      </c>
      <c r="M19" s="260">
        <f>M7</f>
        <v>208</v>
      </c>
    </row>
    <row r="20" spans="3:15" x14ac:dyDescent="0.25">
      <c r="D20" s="229" t="str">
        <f>D13</f>
        <v>11001000</v>
      </c>
      <c r="E20" s="232"/>
      <c r="F20" s="232"/>
      <c r="G20" s="232"/>
      <c r="H20" s="227" t="s">
        <v>15</v>
      </c>
      <c r="I20" s="233"/>
      <c r="J20" s="229" t="str">
        <f t="shared" ref="J20" si="10">DEC2BIN(J19)</f>
        <v>1000</v>
      </c>
      <c r="K20" s="227"/>
      <c r="L20" s="227" t="s">
        <v>13</v>
      </c>
      <c r="M20" s="229" t="str">
        <f>M8</f>
        <v>11010000</v>
      </c>
    </row>
    <row r="21" spans="3:15" x14ac:dyDescent="0.25">
      <c r="D21" s="230" t="str">
        <f>D14</f>
        <v>310</v>
      </c>
      <c r="E21" s="230"/>
      <c r="F21" s="230"/>
      <c r="G21" s="230"/>
      <c r="H21" s="226" t="s">
        <v>15</v>
      </c>
      <c r="I21" s="230"/>
      <c r="J21" s="230" t="str">
        <f t="shared" ref="J21" si="11">DEC2OCT(J19)</f>
        <v>10</v>
      </c>
      <c r="K21" s="226"/>
      <c r="L21" s="226" t="s">
        <v>13</v>
      </c>
      <c r="M21" s="230" t="str">
        <f>M9</f>
        <v>320</v>
      </c>
    </row>
    <row r="22" spans="3:15" x14ac:dyDescent="0.25">
      <c r="D22" s="231" t="str">
        <f>D15</f>
        <v>C8</v>
      </c>
      <c r="E22" s="231"/>
      <c r="F22" s="231"/>
      <c r="G22" s="231"/>
      <c r="H22" s="228" t="s">
        <v>15</v>
      </c>
      <c r="I22" s="231"/>
      <c r="J22" s="231" t="str">
        <f t="shared" ref="J22" si="12">DEC2HEX(J19)</f>
        <v>8</v>
      </c>
      <c r="K22" s="228"/>
      <c r="L22" s="228" t="s">
        <v>13</v>
      </c>
      <c r="M22" s="231" t="str">
        <f>M10</f>
        <v>D0</v>
      </c>
    </row>
    <row r="23" spans="3:15" x14ac:dyDescent="0.25">
      <c r="D23" s="185"/>
      <c r="E23" s="185"/>
      <c r="F23" s="185"/>
      <c r="H23" s="185"/>
    </row>
    <row r="24" spans="3:15" x14ac:dyDescent="0.25">
      <c r="D24" s="185"/>
      <c r="E24" s="185"/>
      <c r="F24" s="185"/>
      <c r="H24" s="185"/>
    </row>
    <row r="26" spans="3:15" x14ac:dyDescent="0.25">
      <c r="C26" s="11" t="s">
        <v>69</v>
      </c>
      <c r="D26" s="38"/>
      <c r="E26" s="38"/>
      <c r="F26" s="38"/>
      <c r="G26" s="38"/>
      <c r="H26" s="38"/>
      <c r="I26" s="38"/>
      <c r="J26" s="38"/>
    </row>
    <row r="27" spans="3:15" x14ac:dyDescent="0.25">
      <c r="C27" s="36" t="str">
        <f ca="1">CONCATENATE("Nennen Sie in den obigen Systemen die nächsten ",O27," Zahlen. Beginnen Sie im")</f>
        <v>Nennen Sie in den obigen Systemen die nächsten 2 Zahlen. Beginnen Sie im</v>
      </c>
      <c r="D27" s="38"/>
      <c r="E27" s="38"/>
      <c r="F27" s="38"/>
      <c r="G27" s="38"/>
      <c r="H27" s="38"/>
      <c r="I27" s="38"/>
      <c r="J27" s="38"/>
      <c r="O27" s="41">
        <f ca="1">RANDBETWEEN(2,7)</f>
        <v>2</v>
      </c>
    </row>
    <row r="28" spans="3:15" x14ac:dyDescent="0.25">
      <c r="C28" s="38"/>
      <c r="D28" s="284" t="s">
        <v>3</v>
      </c>
      <c r="E28" s="284"/>
      <c r="F28" s="280" t="s">
        <v>72</v>
      </c>
      <c r="G28" s="280"/>
      <c r="H28" s="38">
        <f ca="1">O28</f>
        <v>197</v>
      </c>
      <c r="I28" s="38"/>
      <c r="J28" s="38"/>
      <c r="O28" s="41">
        <f ca="1">RANDBETWEEN(4,220)</f>
        <v>197</v>
      </c>
    </row>
    <row r="29" spans="3:15" x14ac:dyDescent="0.25">
      <c r="C29" s="38"/>
      <c r="D29" s="281" t="s">
        <v>4</v>
      </c>
      <c r="E29" s="281"/>
      <c r="F29" s="280" t="s">
        <v>72</v>
      </c>
      <c r="G29" s="280"/>
      <c r="H29" s="38" t="str">
        <f ca="1">DEC2BIN(H28)</f>
        <v>11000101</v>
      </c>
      <c r="I29" s="38"/>
      <c r="J29" s="38"/>
    </row>
    <row r="30" spans="3:15" x14ac:dyDescent="0.25">
      <c r="C30" s="38"/>
      <c r="D30" s="282" t="s">
        <v>5</v>
      </c>
      <c r="E30" s="282"/>
      <c r="F30" s="280" t="s">
        <v>72</v>
      </c>
      <c r="G30" s="280"/>
      <c r="H30" s="38" t="str">
        <f ca="1">DEC2OCT(H28)</f>
        <v>305</v>
      </c>
      <c r="I30" s="38"/>
      <c r="J30" s="38"/>
    </row>
    <row r="31" spans="3:15" x14ac:dyDescent="0.25">
      <c r="C31" s="38"/>
      <c r="D31" s="283" t="s">
        <v>6</v>
      </c>
      <c r="E31" s="283"/>
      <c r="F31" s="280" t="s">
        <v>72</v>
      </c>
      <c r="G31" s="280"/>
      <c r="H31" s="38" t="str">
        <f ca="1">DEC2HEX(H28)</f>
        <v>C5</v>
      </c>
      <c r="I31" s="38"/>
      <c r="J31" s="38"/>
    </row>
    <row r="36" spans="3:3" x14ac:dyDescent="0.25">
      <c r="C36" s="265" t="b">
        <v>1</v>
      </c>
    </row>
  </sheetData>
  <sheetProtection sheet="1" selectLockedCells="1"/>
  <mergeCells count="13">
    <mergeCell ref="F6:G6"/>
    <mergeCell ref="F29:G29"/>
    <mergeCell ref="F30:G30"/>
    <mergeCell ref="F31:G31"/>
    <mergeCell ref="D29:E29"/>
    <mergeCell ref="D30:E30"/>
    <mergeCell ref="D31:E31"/>
    <mergeCell ref="D28:E28"/>
    <mergeCell ref="F28:G28"/>
    <mergeCell ref="F7:G7"/>
    <mergeCell ref="F8:G8"/>
    <mergeCell ref="F9:G9"/>
    <mergeCell ref="F10:G10"/>
  </mergeCells>
  <conditionalFormatting sqref="E7:M10 H12 H13 H14 H15 M19:M22">
    <cfRule type="expression" dxfId="23" priority="1">
      <formula>$C$36=TRUE</formula>
    </cfRule>
  </conditionalFormatting>
  <dataValidations count="1">
    <dataValidation type="whole" allowBlank="1" showInputMessage="1" showErrorMessage="1" error="Bitte nur Werte &gt;=0 und &lt;=248 eingeben." sqref="C4" xr:uid="{86750DAF-446C-4D77-AA4C-AAF71C4F8C23}">
      <formula1>0</formula1>
      <formula2>248</formula2>
    </dataValidation>
  </dataValidations>
  <pageMargins left="0.7" right="0.7" top="0.78740157499999996" bottom="0.78740157499999996" header="0.3" footer="0.3"/>
  <pageSetup paperSize="9"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locked="0" defaultSize="0" autoFill="0" autoLine="0" autoPict="0" altText="Rechenweg und Lösung ausblenden">
                <anchor moveWithCells="1">
                  <from>
                    <xdr:col>1</xdr:col>
                    <xdr:colOff>9525</xdr:colOff>
                    <xdr:row>33</xdr:row>
                    <xdr:rowOff>28575</xdr:rowOff>
                  </from>
                  <to>
                    <xdr:col>2</xdr:col>
                    <xdr:colOff>333375</xdr:colOff>
                    <xdr:row>35</xdr:row>
                    <xdr:rowOff>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14754D-196B-4D1C-98D4-1B062687BF6E}">
  <dimension ref="B2:BD31"/>
  <sheetViews>
    <sheetView showGridLines="0" showRowColHeaders="0" zoomScaleNormal="100" workbookViewId="0">
      <selection activeCell="C4" sqref="C4:D4"/>
    </sheetView>
  </sheetViews>
  <sheetFormatPr baseColWidth="10" defaultRowHeight="15.75" outlineLevelRow="1" outlineLevelCol="1" x14ac:dyDescent="0.25"/>
  <cols>
    <col min="1" max="1" width="4.42578125" style="6" customWidth="1"/>
    <col min="2" max="2" width="21.140625" style="6" customWidth="1"/>
    <col min="3" max="3" width="3.28515625" style="6" customWidth="1"/>
    <col min="4" max="4" width="2.7109375" style="5" customWidth="1"/>
    <col min="5" max="5" width="3.42578125" style="4" hidden="1" customWidth="1" outlineLevel="1"/>
    <col min="6" max="6" width="1.140625" style="5" hidden="1" customWidth="1" outlineLevel="1"/>
    <col min="7" max="7" width="13.85546875" style="6" hidden="1" customWidth="1" outlineLevel="1"/>
    <col min="8" max="9" width="1.5703125" style="5" hidden="1" customWidth="1" outlineLevel="1"/>
    <col min="10" max="10" width="3.42578125" style="4" hidden="1" customWidth="1" outlineLevel="1"/>
    <col min="11" max="11" width="1.140625" style="5" hidden="1" customWidth="1" outlineLevel="1"/>
    <col min="12" max="12" width="12.5703125" style="6" hidden="1" customWidth="1" outlineLevel="1"/>
    <col min="13" max="14" width="1.5703125" style="5" hidden="1" customWidth="1" outlineLevel="1"/>
    <col min="15" max="15" width="3.42578125" style="4" hidden="1" customWidth="1" outlineLevel="1"/>
    <col min="16" max="16" width="1.140625" style="5" hidden="1" customWidth="1" outlineLevel="1"/>
    <col min="17" max="17" width="11" style="6" hidden="1" customWidth="1" outlineLevel="1"/>
    <col min="18" max="19" width="1.5703125" style="5" hidden="1" customWidth="1" outlineLevel="1"/>
    <col min="20" max="20" width="3.42578125" style="4" hidden="1" customWidth="1" outlineLevel="1"/>
    <col min="21" max="21" width="1.140625" style="5" hidden="1" customWidth="1" outlineLevel="1"/>
    <col min="22" max="22" width="10.42578125" style="6" hidden="1" customWidth="1" outlineLevel="1"/>
    <col min="23" max="24" width="1.5703125" style="5" hidden="1" customWidth="1" outlineLevel="1"/>
    <col min="25" max="25" width="3.42578125" style="4" customWidth="1" collapsed="1"/>
    <col min="26" max="26" width="1.140625" style="5" customWidth="1"/>
    <col min="27" max="27" width="9.28515625" style="6" customWidth="1"/>
    <col min="28" max="29" width="1.5703125" style="5" customWidth="1"/>
    <col min="30" max="30" width="3.42578125" style="4" customWidth="1"/>
    <col min="31" max="31" width="1.140625" style="5" customWidth="1"/>
    <col min="32" max="32" width="6.140625" style="6" customWidth="1"/>
    <col min="33" max="34" width="1.5703125" style="5" customWidth="1"/>
    <col min="35" max="35" width="3.42578125" style="4" customWidth="1"/>
    <col min="36" max="36" width="1.140625" style="5" customWidth="1"/>
    <col min="37" max="37" width="4.85546875" style="6" customWidth="1"/>
    <col min="38" max="39" width="1.5703125" style="5" customWidth="1"/>
    <col min="40" max="40" width="3.42578125" style="4" customWidth="1"/>
    <col min="41" max="41" width="1.140625" style="5" customWidth="1"/>
    <col min="42" max="42" width="3.7109375" style="6" customWidth="1"/>
    <col min="43" max="44" width="1.5703125" style="5" customWidth="1"/>
    <col min="45" max="45" width="3.42578125" style="4" customWidth="1"/>
    <col min="46" max="46" width="1.140625" style="5" customWidth="1"/>
    <col min="47" max="47" width="3.140625" style="6" customWidth="1"/>
    <col min="48" max="49" width="1.5703125" style="5" customWidth="1"/>
    <col min="50" max="50" width="3.42578125" style="4" customWidth="1"/>
    <col min="51" max="51" width="1.140625" style="5" customWidth="1"/>
    <col min="52" max="52" width="3.5703125" style="6" customWidth="1"/>
    <col min="53" max="53" width="2.42578125" style="5" customWidth="1"/>
    <col min="54" max="54" width="4.42578125" style="6" customWidth="1"/>
    <col min="55" max="55" width="5.85546875" style="6" customWidth="1"/>
    <col min="56" max="16384" width="11.42578125" style="6"/>
  </cols>
  <sheetData>
    <row r="2" spans="2:56" x14ac:dyDescent="0.25">
      <c r="B2" s="1" t="str">
        <f>CONCATENATE("Umwandlung vom ",C4,"er-System ins Dezimalsystem")</f>
        <v>Umwandlung vom 4er-System ins Dezimalsystem</v>
      </c>
      <c r="C2" s="2"/>
      <c r="D2" s="3"/>
      <c r="AG2" s="7"/>
      <c r="AL2" s="3"/>
      <c r="AM2" s="3"/>
      <c r="AN2" s="3"/>
      <c r="AO2" s="3"/>
      <c r="AP2" s="3"/>
      <c r="AQ2" s="3"/>
      <c r="AR2" s="3"/>
      <c r="AS2" s="3"/>
      <c r="AT2" s="3"/>
      <c r="AU2" s="3"/>
      <c r="AV2" s="3"/>
      <c r="AW2" s="3"/>
      <c r="AX2" s="3"/>
      <c r="AY2" s="3"/>
      <c r="AZ2" s="3"/>
      <c r="BA2" s="3"/>
    </row>
    <row r="4" spans="2:56" x14ac:dyDescent="0.25">
      <c r="B4" s="8" t="s">
        <v>7</v>
      </c>
      <c r="C4" s="331">
        <v>4</v>
      </c>
      <c r="D4" s="331"/>
      <c r="E4" s="9"/>
      <c r="G4" s="10"/>
      <c r="AA4" s="332" t="s">
        <v>8</v>
      </c>
      <c r="AB4" s="332"/>
      <c r="AC4" s="332"/>
      <c r="AD4" s="332"/>
      <c r="AE4" s="332"/>
      <c r="AF4" s="332"/>
    </row>
    <row r="5" spans="2:56" x14ac:dyDescent="0.25">
      <c r="B5" s="8"/>
      <c r="BD5" s="11"/>
    </row>
    <row r="6" spans="2:56" x14ac:dyDescent="0.25">
      <c r="B6" s="8" t="s">
        <v>9</v>
      </c>
      <c r="D6" s="12"/>
      <c r="E6" s="13"/>
      <c r="F6" s="14"/>
      <c r="G6" s="324">
        <f t="shared" ref="G6" si="0">G7^H7</f>
        <v>262144</v>
      </c>
      <c r="H6" s="325"/>
      <c r="I6" s="324">
        <f>L7^M7</f>
        <v>65536</v>
      </c>
      <c r="J6" s="324"/>
      <c r="K6" s="324"/>
      <c r="L6" s="324"/>
      <c r="M6" s="325"/>
      <c r="N6" s="323">
        <f>Q7^R7</f>
        <v>16384</v>
      </c>
      <c r="O6" s="324"/>
      <c r="P6" s="324"/>
      <c r="Q6" s="324"/>
      <c r="R6" s="325"/>
      <c r="S6" s="323">
        <f>V7^W7</f>
        <v>4096</v>
      </c>
      <c r="T6" s="324"/>
      <c r="U6" s="324"/>
      <c r="V6" s="324"/>
      <c r="W6" s="325"/>
      <c r="X6" s="323">
        <f>AA7^AB7</f>
        <v>1024</v>
      </c>
      <c r="Y6" s="324"/>
      <c r="Z6" s="324"/>
      <c r="AA6" s="324"/>
      <c r="AB6" s="325"/>
      <c r="AC6" s="323">
        <f>AF7^AG7</f>
        <v>256</v>
      </c>
      <c r="AD6" s="324"/>
      <c r="AE6" s="324"/>
      <c r="AF6" s="324"/>
      <c r="AG6" s="325"/>
      <c r="AH6" s="323">
        <f>AK7^AL7</f>
        <v>64</v>
      </c>
      <c r="AI6" s="324"/>
      <c r="AJ6" s="324"/>
      <c r="AK6" s="324"/>
      <c r="AL6" s="325"/>
      <c r="AM6" s="323">
        <f>AP7^AQ7</f>
        <v>16</v>
      </c>
      <c r="AN6" s="324"/>
      <c r="AO6" s="324"/>
      <c r="AP6" s="324"/>
      <c r="AQ6" s="325"/>
      <c r="AR6" s="323">
        <f>AU7^AV7</f>
        <v>4</v>
      </c>
      <c r="AS6" s="324"/>
      <c r="AT6" s="324"/>
      <c r="AU6" s="324"/>
      <c r="AV6" s="325"/>
      <c r="AW6" s="323">
        <f>AZ7^BA7</f>
        <v>1</v>
      </c>
      <c r="AX6" s="324"/>
      <c r="AY6" s="324"/>
      <c r="AZ6" s="324"/>
      <c r="BA6" s="325"/>
      <c r="BD6" s="11"/>
    </row>
    <row r="7" spans="2:56" s="15" customFormat="1" x14ac:dyDescent="0.25">
      <c r="B7" s="326" t="s">
        <v>10</v>
      </c>
      <c r="D7" s="12"/>
      <c r="E7" s="16"/>
      <c r="F7" s="17"/>
      <c r="G7" s="327">
        <f>$C$4</f>
        <v>4</v>
      </c>
      <c r="H7" s="18">
        <v>9</v>
      </c>
      <c r="I7" s="17"/>
      <c r="J7" s="19"/>
      <c r="K7" s="17"/>
      <c r="L7" s="327">
        <f>$C$4</f>
        <v>4</v>
      </c>
      <c r="M7" s="18">
        <v>8</v>
      </c>
      <c r="N7" s="20"/>
      <c r="O7" s="19"/>
      <c r="P7" s="17"/>
      <c r="Q7" s="327">
        <f>$C$4</f>
        <v>4</v>
      </c>
      <c r="R7" s="18">
        <v>7</v>
      </c>
      <c r="S7" s="20"/>
      <c r="T7" s="19"/>
      <c r="U7" s="17"/>
      <c r="V7" s="327">
        <f>$C$4</f>
        <v>4</v>
      </c>
      <c r="W7" s="18">
        <v>6</v>
      </c>
      <c r="X7" s="20"/>
      <c r="Y7" s="19"/>
      <c r="Z7" s="17"/>
      <c r="AA7" s="329">
        <f>$C$4</f>
        <v>4</v>
      </c>
      <c r="AB7" s="18">
        <v>5</v>
      </c>
      <c r="AC7" s="20"/>
      <c r="AD7" s="19"/>
      <c r="AE7" s="17"/>
      <c r="AF7" s="329">
        <f>$C$4</f>
        <v>4</v>
      </c>
      <c r="AG7" s="18">
        <v>4</v>
      </c>
      <c r="AH7" s="20"/>
      <c r="AI7" s="19"/>
      <c r="AJ7" s="17"/>
      <c r="AK7" s="329">
        <f>$C$4</f>
        <v>4</v>
      </c>
      <c r="AL7" s="18">
        <v>3</v>
      </c>
      <c r="AM7" s="20"/>
      <c r="AN7" s="19"/>
      <c r="AO7" s="17"/>
      <c r="AP7" s="329">
        <f>$C$4</f>
        <v>4</v>
      </c>
      <c r="AQ7" s="18">
        <v>2</v>
      </c>
      <c r="AR7" s="20"/>
      <c r="AS7" s="19"/>
      <c r="AT7" s="17"/>
      <c r="AU7" s="329">
        <f>$C$4</f>
        <v>4</v>
      </c>
      <c r="AV7" s="18">
        <v>1</v>
      </c>
      <c r="AW7" s="20"/>
      <c r="AX7" s="19"/>
      <c r="AY7" s="17"/>
      <c r="AZ7" s="329">
        <f>$C$4</f>
        <v>4</v>
      </c>
      <c r="BA7" s="18">
        <v>0</v>
      </c>
      <c r="BD7" s="21"/>
    </row>
    <row r="8" spans="2:56" x14ac:dyDescent="0.25">
      <c r="B8" s="326"/>
      <c r="D8" s="12"/>
      <c r="E8" s="22"/>
      <c r="F8" s="23"/>
      <c r="G8" s="328"/>
      <c r="H8" s="24"/>
      <c r="I8" s="23"/>
      <c r="J8" s="25"/>
      <c r="K8" s="23"/>
      <c r="L8" s="328"/>
      <c r="M8" s="24"/>
      <c r="N8" s="26"/>
      <c r="O8" s="25"/>
      <c r="P8" s="23"/>
      <c r="Q8" s="328"/>
      <c r="R8" s="24"/>
      <c r="S8" s="26"/>
      <c r="T8" s="25"/>
      <c r="U8" s="23"/>
      <c r="V8" s="328"/>
      <c r="W8" s="24"/>
      <c r="X8" s="26"/>
      <c r="Y8" s="25"/>
      <c r="Z8" s="23"/>
      <c r="AA8" s="330"/>
      <c r="AB8" s="24"/>
      <c r="AC8" s="26"/>
      <c r="AD8" s="25"/>
      <c r="AE8" s="23"/>
      <c r="AF8" s="330"/>
      <c r="AG8" s="24"/>
      <c r="AH8" s="26"/>
      <c r="AI8" s="25"/>
      <c r="AJ8" s="23"/>
      <c r="AK8" s="330"/>
      <c r="AL8" s="24"/>
      <c r="AM8" s="26"/>
      <c r="AN8" s="25"/>
      <c r="AO8" s="23"/>
      <c r="AP8" s="330"/>
      <c r="AQ8" s="24"/>
      <c r="AR8" s="26"/>
      <c r="AS8" s="25"/>
      <c r="AT8" s="23"/>
      <c r="AU8" s="330"/>
      <c r="AV8" s="24"/>
      <c r="AW8" s="26"/>
      <c r="AX8" s="25"/>
      <c r="AY8" s="23"/>
      <c r="AZ8" s="330"/>
      <c r="BA8" s="24"/>
      <c r="BD8" s="11"/>
    </row>
    <row r="9" spans="2:56" x14ac:dyDescent="0.25">
      <c r="B9" s="8" t="s">
        <v>11</v>
      </c>
      <c r="D9" s="12"/>
      <c r="E9" s="317"/>
      <c r="F9" s="318"/>
      <c r="G9" s="318"/>
      <c r="H9" s="319"/>
      <c r="I9" s="320"/>
      <c r="J9" s="320"/>
      <c r="K9" s="320"/>
      <c r="L9" s="320"/>
      <c r="M9" s="321"/>
      <c r="N9" s="322"/>
      <c r="O9" s="320"/>
      <c r="P9" s="320"/>
      <c r="Q9" s="320"/>
      <c r="R9" s="321"/>
      <c r="S9" s="322"/>
      <c r="T9" s="320"/>
      <c r="U9" s="320"/>
      <c r="V9" s="320"/>
      <c r="W9" s="321"/>
      <c r="X9" s="311">
        <v>3</v>
      </c>
      <c r="Y9" s="312"/>
      <c r="Z9" s="312"/>
      <c r="AA9" s="312"/>
      <c r="AB9" s="313"/>
      <c r="AC9" s="311">
        <v>1</v>
      </c>
      <c r="AD9" s="312"/>
      <c r="AE9" s="312"/>
      <c r="AF9" s="312"/>
      <c r="AG9" s="313"/>
      <c r="AH9" s="311">
        <v>3</v>
      </c>
      <c r="AI9" s="312"/>
      <c r="AJ9" s="312"/>
      <c r="AK9" s="312"/>
      <c r="AL9" s="313"/>
      <c r="AM9" s="311">
        <v>2</v>
      </c>
      <c r="AN9" s="312"/>
      <c r="AO9" s="312"/>
      <c r="AP9" s="312"/>
      <c r="AQ9" s="313"/>
      <c r="AR9" s="311">
        <v>0</v>
      </c>
      <c r="AS9" s="312"/>
      <c r="AT9" s="312"/>
      <c r="AU9" s="312"/>
      <c r="AV9" s="313"/>
      <c r="AW9" s="311">
        <v>2</v>
      </c>
      <c r="AX9" s="312"/>
      <c r="AY9" s="312"/>
      <c r="AZ9" s="312"/>
      <c r="BA9" s="313"/>
      <c r="BD9" s="27" t="s">
        <v>8</v>
      </c>
    </row>
    <row r="10" spans="2:56" x14ac:dyDescent="0.25">
      <c r="B10" s="8" t="s">
        <v>12</v>
      </c>
      <c r="D10" s="314" t="str">
        <f>IF(E9="","",IF(E9=10,"A",IF(E9=11,"B",IF(E9=12,"C",IF(E9=13,"D",IF(E9=14,"E",IF(E9=15,"F",E9)))))))</f>
        <v/>
      </c>
      <c r="E10" s="314"/>
      <c r="F10" s="314"/>
      <c r="G10" s="314"/>
      <c r="H10" s="314"/>
      <c r="I10" s="315" t="str">
        <f t="shared" ref="I10" si="1">IF(I9="","",IF(I9=10,"A",IF(I9=11,"B",IF(I9=12,"C",IF(I9=13,"D",IF(I9=14,"E",IF(I9=15,"F",I9)))))))</f>
        <v/>
      </c>
      <c r="J10" s="315"/>
      <c r="K10" s="315"/>
      <c r="L10" s="315"/>
      <c r="M10" s="315"/>
      <c r="N10" s="315" t="str">
        <f t="shared" ref="N10" si="2">IF(N9="","",IF(N9=10,"A",IF(N9=11,"B",IF(N9=12,"C",IF(N9=13,"D",IF(N9=14,"E",IF(N9=15,"F",N9)))))))</f>
        <v/>
      </c>
      <c r="O10" s="315"/>
      <c r="P10" s="315"/>
      <c r="Q10" s="315"/>
      <c r="R10" s="315"/>
      <c r="S10" s="315" t="str">
        <f t="shared" ref="S10" si="3">IF(S9="","",IF(S9=10,"A",IF(S9=11,"B",IF(S9=12,"C",IF(S9=13,"D",IF(S9=14,"E",IF(S9=15,"F",S9)))))))</f>
        <v/>
      </c>
      <c r="T10" s="315"/>
      <c r="U10" s="315"/>
      <c r="V10" s="315"/>
      <c r="W10" s="315"/>
      <c r="X10" s="316">
        <f t="shared" ref="X10" si="4">IF(X9="","",IF(X9=10,"A",IF(X9=11,"B",IF(X9=12,"C",IF(X9=13,"D",IF(X9=14,"E",IF(X9=15,"F",X9)))))))</f>
        <v>3</v>
      </c>
      <c r="Y10" s="316"/>
      <c r="Z10" s="316"/>
      <c r="AA10" s="316"/>
      <c r="AB10" s="316"/>
      <c r="AC10" s="316">
        <f t="shared" ref="AC10" si="5">IF(AC9="","",IF(AC9=10,"A",IF(AC9=11,"B",IF(AC9=12,"C",IF(AC9=13,"D",IF(AC9=14,"E",IF(AC9=15,"F",AC9)))))))</f>
        <v>1</v>
      </c>
      <c r="AD10" s="316"/>
      <c r="AE10" s="316"/>
      <c r="AF10" s="316"/>
      <c r="AG10" s="316"/>
      <c r="AH10" s="316">
        <f t="shared" ref="AH10" si="6">IF(AH9="","",IF(AH9=10,"A",IF(AH9=11,"B",IF(AH9=12,"C",IF(AH9=13,"D",IF(AH9=14,"E",IF(AH9=15,"F",AH9)))))))</f>
        <v>3</v>
      </c>
      <c r="AI10" s="316"/>
      <c r="AJ10" s="316"/>
      <c r="AK10" s="316"/>
      <c r="AL10" s="316"/>
      <c r="AM10" s="316">
        <f t="shared" ref="AM10" si="7">IF(AM9="","",IF(AM9=10,"A",IF(AM9=11,"B",IF(AM9=12,"C",IF(AM9=13,"D",IF(AM9=14,"E",IF(AM9=15,"F",AM9)))))))</f>
        <v>2</v>
      </c>
      <c r="AN10" s="316"/>
      <c r="AO10" s="316"/>
      <c r="AP10" s="316"/>
      <c r="AQ10" s="316"/>
      <c r="AR10" s="316">
        <f t="shared" ref="AR10" si="8">IF(AR9="","",IF(AR9=10,"A",IF(AR9=11,"B",IF(AR9=12,"C",IF(AR9=13,"D",IF(AR9=14,"E",IF(AR9=15,"F",AR9)))))))</f>
        <v>0</v>
      </c>
      <c r="AS10" s="316"/>
      <c r="AT10" s="316"/>
      <c r="AU10" s="316"/>
      <c r="AV10" s="316"/>
      <c r="AW10" s="316">
        <f t="shared" ref="AW10" si="9">IF(AW9="","",IF(AW9=10,"A",IF(AW9=11,"B",IF(AW9=12,"C",IF(AW9=13,"D",IF(AW9=14,"E",IF(AW9=15,"F",AW9)))))))</f>
        <v>2</v>
      </c>
      <c r="AX10" s="316"/>
      <c r="AY10" s="316"/>
      <c r="AZ10" s="316"/>
      <c r="BA10" s="316"/>
    </row>
    <row r="11" spans="2:56" x14ac:dyDescent="0.25">
      <c r="B11" s="8"/>
      <c r="D11" s="28"/>
      <c r="E11" s="28"/>
      <c r="F11" s="28"/>
      <c r="G11" s="306" t="str">
        <f>IF(D9&gt;$C$4-1,"!!FEHLER!!","")</f>
        <v/>
      </c>
      <c r="H11" s="306"/>
      <c r="I11" s="306" t="str">
        <f>IF(I9&gt;$C$4-1,"!!FEHLER!!","")</f>
        <v/>
      </c>
      <c r="J11" s="306"/>
      <c r="K11" s="306"/>
      <c r="L11" s="306"/>
      <c r="M11" s="306"/>
      <c r="N11" s="306" t="str">
        <f>IF(N9&gt;$C$4-1,"!!FEHLER!!","")</f>
        <v/>
      </c>
      <c r="O11" s="306"/>
      <c r="P11" s="306"/>
      <c r="Q11" s="306"/>
      <c r="R11" s="306"/>
      <c r="S11" s="306" t="str">
        <f>IF(S9&gt;$C$4-1,"!!FEHLER!!","")</f>
        <v/>
      </c>
      <c r="T11" s="306"/>
      <c r="U11" s="306"/>
      <c r="V11" s="306"/>
      <c r="W11" s="306"/>
      <c r="X11" s="306" t="str">
        <f>IF(X9&gt;$C$4-1,"!!FEHLER!!","")</f>
        <v/>
      </c>
      <c r="Y11" s="306"/>
      <c r="Z11" s="306"/>
      <c r="AA11" s="306"/>
      <c r="AB11" s="306"/>
      <c r="AC11" s="306" t="str">
        <f>IF(AC9&gt;$C$4-1,"!!FEHLER!!","")</f>
        <v/>
      </c>
      <c r="AD11" s="306"/>
      <c r="AE11" s="306"/>
      <c r="AF11" s="306"/>
      <c r="AG11" s="306"/>
      <c r="AH11" s="306" t="str">
        <f>IF(AH9&gt;$C$4-1,"!!FEHLER!!","")</f>
        <v/>
      </c>
      <c r="AI11" s="306"/>
      <c r="AJ11" s="306"/>
      <c r="AK11" s="306"/>
      <c r="AL11" s="306"/>
      <c r="AM11" s="306" t="str">
        <f>IF(AM9&gt;$C$4-1,"!!FEHLER!!","")</f>
        <v/>
      </c>
      <c r="AN11" s="306"/>
      <c r="AO11" s="306"/>
      <c r="AP11" s="306"/>
      <c r="AQ11" s="306"/>
      <c r="AR11" s="306" t="str">
        <f>IF(AR9&gt;$C$4-1,"!!FEHLER!!","")</f>
        <v/>
      </c>
      <c r="AS11" s="306"/>
      <c r="AT11" s="306"/>
      <c r="AU11" s="306"/>
      <c r="AV11" s="306"/>
      <c r="AW11" s="306" t="str">
        <f>IF(AW9&gt;$C$4-1,"!!FEHLER!!","")</f>
        <v/>
      </c>
      <c r="AX11" s="306"/>
      <c r="AY11" s="306"/>
      <c r="AZ11" s="306"/>
      <c r="BA11" s="306"/>
    </row>
    <row r="12" spans="2:56" x14ac:dyDescent="0.25">
      <c r="B12" s="8"/>
      <c r="D12" s="29"/>
      <c r="E12" s="29"/>
      <c r="F12" s="29"/>
      <c r="G12" s="29"/>
      <c r="H12" s="29"/>
      <c r="I12" s="29"/>
      <c r="J12" s="29"/>
      <c r="K12" s="29"/>
      <c r="L12" s="29"/>
      <c r="M12" s="29"/>
      <c r="N12" s="29"/>
      <c r="O12" s="29"/>
      <c r="P12" s="29"/>
      <c r="Q12" s="29"/>
      <c r="R12" s="29"/>
      <c r="S12" s="29"/>
      <c r="T12" s="29"/>
      <c r="U12" s="29"/>
      <c r="V12" s="29"/>
      <c r="W12" s="29"/>
      <c r="X12" s="29"/>
      <c r="Y12" s="29"/>
      <c r="Z12" s="29"/>
      <c r="AA12" s="29"/>
      <c r="AB12" s="29"/>
      <c r="AC12" s="29"/>
      <c r="AD12" s="29"/>
      <c r="AE12" s="29"/>
      <c r="AF12" s="29"/>
      <c r="AG12" s="29"/>
      <c r="AH12" s="29"/>
      <c r="AI12" s="29"/>
      <c r="AJ12" s="29"/>
      <c r="AK12" s="29"/>
      <c r="AL12" s="29"/>
      <c r="AM12" s="29"/>
      <c r="AN12" s="29"/>
      <c r="AO12" s="29"/>
      <c r="AP12" s="29"/>
      <c r="AQ12" s="29"/>
      <c r="AR12" s="29"/>
      <c r="AS12" s="29"/>
      <c r="AT12" s="29"/>
      <c r="AU12" s="29"/>
      <c r="AV12" s="29"/>
      <c r="AW12" s="29"/>
      <c r="AX12" s="29"/>
      <c r="AY12" s="29"/>
      <c r="AZ12" s="29"/>
      <c r="BA12" s="29"/>
    </row>
    <row r="13" spans="2:56" s="15" customFormat="1" ht="11.25" x14ac:dyDescent="0.2">
      <c r="B13" s="307" t="str">
        <f>CONCATENATE(D10,I10,N10,S10,X10,AC10,AH10,AM10,AR10,AW10,)</f>
        <v>313202</v>
      </c>
      <c r="D13" s="308" t="s">
        <v>13</v>
      </c>
      <c r="E13" s="309">
        <f>D9</f>
        <v>0</v>
      </c>
      <c r="F13" s="304" t="s">
        <v>14</v>
      </c>
      <c r="G13" s="310">
        <f>$C$4</f>
        <v>4</v>
      </c>
      <c r="H13" s="30">
        <v>9</v>
      </c>
      <c r="I13" s="304" t="s">
        <v>15</v>
      </c>
      <c r="J13" s="309">
        <f>I9</f>
        <v>0</v>
      </c>
      <c r="K13" s="304" t="s">
        <v>14</v>
      </c>
      <c r="L13" s="310">
        <f>$C$4</f>
        <v>4</v>
      </c>
      <c r="M13" s="30">
        <v>8</v>
      </c>
      <c r="N13" s="304" t="s">
        <v>15</v>
      </c>
      <c r="O13" s="309">
        <f>N9</f>
        <v>0</v>
      </c>
      <c r="P13" s="304" t="s">
        <v>14</v>
      </c>
      <c r="Q13" s="310">
        <f>$C$4</f>
        <v>4</v>
      </c>
      <c r="R13" s="30">
        <v>7</v>
      </c>
      <c r="S13" s="304" t="s">
        <v>15</v>
      </c>
      <c r="T13" s="309">
        <f>S9</f>
        <v>0</v>
      </c>
      <c r="U13" s="304" t="s">
        <v>14</v>
      </c>
      <c r="V13" s="310">
        <f>$C$4</f>
        <v>4</v>
      </c>
      <c r="W13" s="30">
        <v>6</v>
      </c>
      <c r="X13" s="304" t="s">
        <v>15</v>
      </c>
      <c r="Y13" s="303">
        <f>X9</f>
        <v>3</v>
      </c>
      <c r="Z13" s="304" t="s">
        <v>14</v>
      </c>
      <c r="AA13" s="305">
        <f>$C$4</f>
        <v>4</v>
      </c>
      <c r="AB13" s="30">
        <v>5</v>
      </c>
      <c r="AC13" s="304" t="s">
        <v>15</v>
      </c>
      <c r="AD13" s="303">
        <f>AC9</f>
        <v>1</v>
      </c>
      <c r="AE13" s="304" t="s">
        <v>14</v>
      </c>
      <c r="AF13" s="305">
        <f>$C$4</f>
        <v>4</v>
      </c>
      <c r="AG13" s="30">
        <v>4</v>
      </c>
      <c r="AH13" s="304" t="s">
        <v>15</v>
      </c>
      <c r="AI13" s="303">
        <f>AH9</f>
        <v>3</v>
      </c>
      <c r="AJ13" s="304" t="s">
        <v>14</v>
      </c>
      <c r="AK13" s="305">
        <f>$C$4</f>
        <v>4</v>
      </c>
      <c r="AL13" s="30">
        <v>3</v>
      </c>
      <c r="AM13" s="304" t="s">
        <v>15</v>
      </c>
      <c r="AN13" s="303">
        <f>AM9</f>
        <v>2</v>
      </c>
      <c r="AO13" s="304" t="s">
        <v>14</v>
      </c>
      <c r="AP13" s="305">
        <f>$C$4</f>
        <v>4</v>
      </c>
      <c r="AQ13" s="30">
        <v>2</v>
      </c>
      <c r="AR13" s="304" t="s">
        <v>15</v>
      </c>
      <c r="AS13" s="303">
        <f>AR9</f>
        <v>0</v>
      </c>
      <c r="AT13" s="304" t="s">
        <v>14</v>
      </c>
      <c r="AU13" s="305">
        <f>$C$4</f>
        <v>4</v>
      </c>
      <c r="AV13" s="30">
        <v>1</v>
      </c>
      <c r="AW13" s="304" t="s">
        <v>15</v>
      </c>
      <c r="AX13" s="303">
        <f>AW9</f>
        <v>2</v>
      </c>
      <c r="AY13" s="304" t="s">
        <v>14</v>
      </c>
      <c r="AZ13" s="305">
        <f>$C$4</f>
        <v>4</v>
      </c>
      <c r="BA13" s="30">
        <v>0</v>
      </c>
    </row>
    <row r="14" spans="2:56" x14ac:dyDescent="0.25">
      <c r="B14" s="307"/>
      <c r="C14" s="31">
        <f>C4</f>
        <v>4</v>
      </c>
      <c r="D14" s="308"/>
      <c r="E14" s="309"/>
      <c r="F14" s="304"/>
      <c r="G14" s="310"/>
      <c r="I14" s="304"/>
      <c r="J14" s="309"/>
      <c r="K14" s="304"/>
      <c r="L14" s="310"/>
      <c r="N14" s="304"/>
      <c r="O14" s="309"/>
      <c r="P14" s="304"/>
      <c r="Q14" s="310"/>
      <c r="S14" s="304"/>
      <c r="T14" s="309"/>
      <c r="U14" s="304"/>
      <c r="V14" s="310"/>
      <c r="X14" s="304"/>
      <c r="Y14" s="303"/>
      <c r="Z14" s="304"/>
      <c r="AA14" s="305"/>
      <c r="AC14" s="304"/>
      <c r="AD14" s="303"/>
      <c r="AE14" s="304"/>
      <c r="AF14" s="305"/>
      <c r="AH14" s="304"/>
      <c r="AI14" s="303"/>
      <c r="AJ14" s="304"/>
      <c r="AK14" s="305"/>
      <c r="AM14" s="304"/>
      <c r="AN14" s="303"/>
      <c r="AO14" s="304"/>
      <c r="AP14" s="305"/>
      <c r="AR14" s="304"/>
      <c r="AS14" s="303"/>
      <c r="AT14" s="304"/>
      <c r="AU14" s="305"/>
      <c r="AW14" s="304"/>
      <c r="AX14" s="303"/>
      <c r="AY14" s="304"/>
      <c r="AZ14" s="305"/>
    </row>
    <row r="15" spans="2:56" x14ac:dyDescent="0.25">
      <c r="B15" s="8"/>
      <c r="D15" s="9"/>
      <c r="F15" s="9"/>
      <c r="G15" s="32"/>
      <c r="I15" s="9"/>
      <c r="K15" s="9"/>
      <c r="L15" s="32"/>
      <c r="N15" s="9"/>
      <c r="P15" s="9"/>
      <c r="Q15" s="32"/>
      <c r="S15" s="9"/>
      <c r="U15" s="9"/>
      <c r="V15" s="32"/>
      <c r="X15" s="9"/>
      <c r="Z15" s="9"/>
      <c r="AA15" s="32"/>
      <c r="AC15" s="9"/>
      <c r="AE15" s="9"/>
      <c r="AF15" s="32"/>
      <c r="AH15" s="9"/>
      <c r="AJ15" s="9"/>
      <c r="AK15" s="32"/>
      <c r="AM15" s="9"/>
      <c r="AO15" s="9"/>
      <c r="AP15" s="32"/>
      <c r="AR15" s="9"/>
      <c r="AT15" s="9"/>
      <c r="AU15" s="32"/>
      <c r="AW15" s="9"/>
      <c r="AY15" s="9"/>
      <c r="AZ15" s="32"/>
    </row>
    <row r="16" spans="2:56" x14ac:dyDescent="0.25">
      <c r="B16" s="8"/>
      <c r="D16" s="5" t="s">
        <v>13</v>
      </c>
      <c r="E16" s="4">
        <f>E13</f>
        <v>0</v>
      </c>
      <c r="F16" s="5" t="s">
        <v>14</v>
      </c>
      <c r="G16" s="298">
        <f>G6</f>
        <v>262144</v>
      </c>
      <c r="H16" s="299"/>
      <c r="I16" s="5" t="s">
        <v>15</v>
      </c>
      <c r="J16" s="4">
        <f>J13</f>
        <v>0</v>
      </c>
      <c r="K16" s="5" t="s">
        <v>14</v>
      </c>
      <c r="L16" s="298">
        <f>I6</f>
        <v>65536</v>
      </c>
      <c r="M16" s="299"/>
      <c r="N16" s="5" t="s">
        <v>15</v>
      </c>
      <c r="O16" s="4">
        <f>O13</f>
        <v>0</v>
      </c>
      <c r="P16" s="5" t="s">
        <v>14</v>
      </c>
      <c r="Q16" s="298">
        <f>N6</f>
        <v>16384</v>
      </c>
      <c r="R16" s="299"/>
      <c r="S16" s="5" t="s">
        <v>15</v>
      </c>
      <c r="T16" s="4">
        <f>T13</f>
        <v>0</v>
      </c>
      <c r="U16" s="5" t="s">
        <v>14</v>
      </c>
      <c r="V16" s="298">
        <f>S6</f>
        <v>4096</v>
      </c>
      <c r="W16" s="299"/>
      <c r="X16" s="5" t="s">
        <v>15</v>
      </c>
      <c r="Y16" s="33">
        <f>Y13</f>
        <v>3</v>
      </c>
      <c r="Z16" s="5" t="s">
        <v>14</v>
      </c>
      <c r="AA16" s="298">
        <f>X6</f>
        <v>1024</v>
      </c>
      <c r="AB16" s="299"/>
      <c r="AC16" s="5" t="s">
        <v>15</v>
      </c>
      <c r="AD16" s="33">
        <f>AD13</f>
        <v>1</v>
      </c>
      <c r="AE16" s="5" t="s">
        <v>14</v>
      </c>
      <c r="AF16" s="298">
        <f>AC6</f>
        <v>256</v>
      </c>
      <c r="AG16" s="299"/>
      <c r="AH16" s="5" t="s">
        <v>15</v>
      </c>
      <c r="AI16" s="33">
        <f>AI13</f>
        <v>3</v>
      </c>
      <c r="AJ16" s="5" t="s">
        <v>14</v>
      </c>
      <c r="AK16" s="298">
        <f>AH6</f>
        <v>64</v>
      </c>
      <c r="AL16" s="299"/>
      <c r="AM16" s="5" t="s">
        <v>15</v>
      </c>
      <c r="AN16" s="33">
        <f>AN13</f>
        <v>2</v>
      </c>
      <c r="AO16" s="5" t="s">
        <v>14</v>
      </c>
      <c r="AP16" s="298">
        <f>AM6</f>
        <v>16</v>
      </c>
      <c r="AQ16" s="299"/>
      <c r="AR16" s="5" t="s">
        <v>15</v>
      </c>
      <c r="AS16" s="33">
        <f>AS13</f>
        <v>0</v>
      </c>
      <c r="AT16" s="5" t="s">
        <v>14</v>
      </c>
      <c r="AU16" s="298">
        <f>AR6</f>
        <v>4</v>
      </c>
      <c r="AV16" s="299"/>
      <c r="AW16" s="5" t="s">
        <v>15</v>
      </c>
      <c r="AX16" s="33">
        <f>AX13</f>
        <v>2</v>
      </c>
      <c r="AY16" s="5" t="s">
        <v>14</v>
      </c>
      <c r="AZ16" s="298">
        <f>AW6</f>
        <v>1</v>
      </c>
      <c r="BA16" s="299"/>
    </row>
    <row r="17" spans="2:55" x14ac:dyDescent="0.25">
      <c r="B17" s="8"/>
      <c r="D17" s="9"/>
      <c r="F17" s="9"/>
      <c r="G17" s="32"/>
      <c r="I17" s="9"/>
      <c r="K17" s="9"/>
      <c r="L17" s="32"/>
      <c r="N17" s="9"/>
      <c r="P17" s="9"/>
      <c r="Q17" s="32"/>
      <c r="S17" s="9"/>
      <c r="U17" s="9"/>
      <c r="V17" s="32"/>
      <c r="X17" s="9"/>
      <c r="Z17" s="9"/>
      <c r="AA17" s="32"/>
      <c r="AC17" s="9"/>
      <c r="AE17" s="9"/>
      <c r="AF17" s="32"/>
      <c r="AH17" s="9"/>
      <c r="AJ17" s="9"/>
      <c r="AK17" s="32"/>
      <c r="AM17" s="9"/>
      <c r="AO17" s="9"/>
      <c r="AP17" s="32"/>
      <c r="AR17" s="9"/>
      <c r="AT17" s="9"/>
      <c r="AU17" s="32"/>
      <c r="AW17" s="9"/>
      <c r="AY17" s="9"/>
      <c r="AZ17" s="32"/>
    </row>
    <row r="18" spans="2:55" x14ac:dyDescent="0.25">
      <c r="B18" s="8"/>
      <c r="D18" s="5" t="s">
        <v>13</v>
      </c>
      <c r="E18" s="300"/>
      <c r="F18" s="300"/>
      <c r="G18" s="300"/>
      <c r="H18" s="34"/>
      <c r="AU18" s="301">
        <f>E16*G16+J16*L16+O16*Q16+T16*V16+Y16*AA16+AD16*AF16+AI16*AK16+AN16*AP16+AS16*AU16+AX16*AZ16</f>
        <v>3554</v>
      </c>
      <c r="AV18" s="301"/>
      <c r="AW18" s="301"/>
      <c r="AX18" s="301"/>
      <c r="AY18" s="301"/>
      <c r="AZ18" s="301"/>
    </row>
    <row r="19" spans="2:55" x14ac:dyDescent="0.25">
      <c r="B19" s="8"/>
      <c r="D19" s="9"/>
      <c r="E19" s="300"/>
      <c r="F19" s="300"/>
      <c r="G19" s="300"/>
      <c r="H19" s="302"/>
      <c r="I19" s="302"/>
      <c r="K19" s="9"/>
      <c r="L19" s="32"/>
      <c r="N19" s="9"/>
      <c r="P19" s="9"/>
      <c r="Q19" s="32"/>
      <c r="S19" s="9"/>
      <c r="U19" s="9"/>
      <c r="V19" s="32"/>
      <c r="X19" s="9"/>
      <c r="Z19" s="9"/>
      <c r="AA19" s="32"/>
      <c r="AC19" s="9"/>
      <c r="AE19" s="9"/>
      <c r="AF19" s="32"/>
      <c r="AH19" s="9"/>
      <c r="AJ19" s="9"/>
      <c r="AK19" s="32"/>
      <c r="AM19" s="9"/>
      <c r="AO19" s="9"/>
      <c r="AP19" s="32"/>
      <c r="AR19" s="9"/>
      <c r="AT19" s="9"/>
      <c r="AU19" s="301"/>
      <c r="AV19" s="301"/>
      <c r="AW19" s="301"/>
      <c r="AX19" s="301"/>
      <c r="AY19" s="301"/>
      <c r="AZ19" s="301"/>
      <c r="BA19" s="35">
        <v>10</v>
      </c>
    </row>
    <row r="22" spans="2:55" x14ac:dyDescent="0.25">
      <c r="B22" s="38" t="s">
        <v>16</v>
      </c>
      <c r="C22" s="11" t="s">
        <v>17</v>
      </c>
      <c r="D22" s="36"/>
      <c r="E22" s="37"/>
      <c r="F22" s="36"/>
      <c r="G22" s="11"/>
      <c r="H22" s="36"/>
      <c r="I22" s="36"/>
      <c r="J22" s="37"/>
      <c r="K22" s="36"/>
      <c r="L22" s="11"/>
      <c r="M22" s="36"/>
      <c r="N22" s="36"/>
      <c r="O22" s="37"/>
      <c r="P22" s="36"/>
      <c r="Q22" s="11"/>
      <c r="R22" s="36"/>
      <c r="S22" s="36"/>
      <c r="T22" s="37"/>
      <c r="U22" s="36"/>
      <c r="V22" s="11"/>
      <c r="W22" s="36"/>
      <c r="X22" s="36"/>
      <c r="Y22" s="37"/>
      <c r="Z22" s="36"/>
      <c r="AA22" s="11"/>
      <c r="AB22" s="36"/>
      <c r="AC22" s="36"/>
      <c r="AD22" s="37"/>
      <c r="AE22" s="36"/>
      <c r="AF22" s="11"/>
      <c r="AG22" s="36"/>
      <c r="AH22" s="36"/>
      <c r="AI22" s="37"/>
      <c r="AJ22" s="36"/>
      <c r="AK22" s="11"/>
      <c r="AL22" s="36"/>
      <c r="AM22" s="36"/>
      <c r="AN22" s="37"/>
      <c r="AO22" s="36"/>
      <c r="AP22" s="11"/>
      <c r="AQ22" s="36"/>
      <c r="AR22" s="36"/>
      <c r="AS22" s="37"/>
      <c r="AT22" s="36"/>
      <c r="AU22" s="11"/>
      <c r="AV22" s="36"/>
      <c r="AW22" s="36"/>
      <c r="AX22" s="37"/>
      <c r="AY22" s="36"/>
      <c r="AZ22" s="11"/>
      <c r="BA22" s="36"/>
      <c r="BB22" s="11"/>
      <c r="BC22" s="11"/>
    </row>
    <row r="23" spans="2:55" x14ac:dyDescent="0.25">
      <c r="B23" s="11"/>
      <c r="C23" s="11" t="s">
        <v>18</v>
      </c>
      <c r="D23" s="36"/>
      <c r="E23" s="37"/>
      <c r="F23" s="36"/>
      <c r="G23" s="11"/>
      <c r="H23" s="36"/>
      <c r="I23" s="36"/>
      <c r="J23" s="37"/>
      <c r="K23" s="36"/>
      <c r="L23" s="11"/>
      <c r="M23" s="36"/>
      <c r="N23" s="36"/>
      <c r="O23" s="37"/>
      <c r="P23" s="36"/>
      <c r="Q23" s="11"/>
      <c r="R23" s="36"/>
      <c r="S23" s="36"/>
      <c r="T23" s="37"/>
      <c r="U23" s="36"/>
      <c r="V23" s="11"/>
      <c r="W23" s="36"/>
      <c r="X23" s="36"/>
      <c r="Y23" s="37"/>
      <c r="Z23" s="36"/>
      <c r="AA23" s="11"/>
      <c r="AB23" s="36"/>
      <c r="AC23" s="36"/>
      <c r="AD23" s="295" t="str">
        <f ca="1">CONCATENATE(AC26,AH26,AM26,AR26,AW26)</f>
        <v>149</v>
      </c>
      <c r="AE23" s="295"/>
      <c r="AF23" s="295"/>
      <c r="AG23" s="36"/>
      <c r="AH23" s="36"/>
      <c r="AI23" s="296" t="s">
        <v>13</v>
      </c>
      <c r="AJ23" s="36"/>
      <c r="AK23" s="295" t="s">
        <v>19</v>
      </c>
      <c r="AL23" s="295"/>
      <c r="AM23" s="36"/>
      <c r="AN23" s="37"/>
      <c r="AO23" s="36"/>
      <c r="AP23" s="11"/>
      <c r="AQ23" s="36"/>
      <c r="AR23" s="36"/>
      <c r="AS23" s="37"/>
      <c r="AT23" s="36"/>
      <c r="AU23" s="11"/>
      <c r="AV23" s="36"/>
      <c r="AW23" s="36"/>
      <c r="AX23" s="37"/>
      <c r="AY23" s="36"/>
      <c r="AZ23" s="11"/>
      <c r="BA23" s="36"/>
      <c r="BB23" s="11"/>
      <c r="BC23" s="11"/>
    </row>
    <row r="24" spans="2:55" x14ac:dyDescent="0.25">
      <c r="B24" s="11"/>
      <c r="C24" s="11"/>
      <c r="D24" s="36"/>
      <c r="E24" s="37"/>
      <c r="F24" s="36"/>
      <c r="G24" s="11"/>
      <c r="H24" s="36"/>
      <c r="I24" s="36"/>
      <c r="J24" s="37"/>
      <c r="K24" s="36"/>
      <c r="L24" s="11"/>
      <c r="M24" s="36"/>
      <c r="N24" s="36"/>
      <c r="O24" s="37"/>
      <c r="P24" s="36"/>
      <c r="Q24" s="11"/>
      <c r="R24" s="36"/>
      <c r="S24" s="36"/>
      <c r="T24" s="37"/>
      <c r="U24" s="36"/>
      <c r="V24" s="11"/>
      <c r="W24" s="36"/>
      <c r="X24" s="36"/>
      <c r="Y24" s="37"/>
      <c r="Z24" s="36"/>
      <c r="AA24" s="11"/>
      <c r="AB24" s="36"/>
      <c r="AC24" s="36"/>
      <c r="AD24" s="295"/>
      <c r="AE24" s="295"/>
      <c r="AF24" s="295"/>
      <c r="AG24" s="297">
        <f ca="1">C25</f>
        <v>14</v>
      </c>
      <c r="AH24" s="297"/>
      <c r="AI24" s="296"/>
      <c r="AJ24" s="36"/>
      <c r="AK24" s="295"/>
      <c r="AL24" s="295"/>
      <c r="AM24" s="297">
        <v>10</v>
      </c>
      <c r="AN24" s="297"/>
      <c r="AO24" s="36"/>
      <c r="AP24" s="11"/>
      <c r="AQ24" s="36"/>
      <c r="AR24" s="36"/>
      <c r="AS24" s="37"/>
      <c r="AT24" s="36"/>
      <c r="AU24" s="11"/>
      <c r="AV24" s="36"/>
      <c r="AW24" s="36"/>
      <c r="AX24" s="37"/>
      <c r="AY24" s="36"/>
      <c r="AZ24" s="11"/>
      <c r="BA24" s="36"/>
      <c r="BB24" s="11"/>
      <c r="BC24" s="11"/>
    </row>
    <row r="25" spans="2:55" hidden="1" outlineLevel="1" x14ac:dyDescent="0.25">
      <c r="B25" s="38" t="s">
        <v>20</v>
      </c>
      <c r="C25" s="280">
        <f ca="1">RANDBETWEEN(2,16)</f>
        <v>14</v>
      </c>
      <c r="D25" s="280"/>
      <c r="E25" s="37"/>
      <c r="F25" s="36"/>
      <c r="G25" s="11"/>
      <c r="H25" s="36"/>
      <c r="I25" s="36"/>
      <c r="J25" s="37"/>
      <c r="K25" s="36"/>
      <c r="L25" s="11"/>
      <c r="M25" s="36"/>
      <c r="N25" s="36"/>
      <c r="O25" s="37"/>
      <c r="P25" s="36"/>
      <c r="Q25" s="11"/>
      <c r="R25" s="36"/>
      <c r="S25" s="36"/>
      <c r="T25" s="37"/>
      <c r="U25" s="36"/>
      <c r="V25" s="11"/>
      <c r="W25" s="36"/>
      <c r="X25" s="36"/>
      <c r="Y25" s="37"/>
      <c r="Z25" s="36"/>
      <c r="AA25" s="11"/>
      <c r="AB25" s="36"/>
      <c r="AC25" s="36"/>
      <c r="AD25" s="37"/>
      <c r="AE25" s="36"/>
      <c r="AF25" s="11"/>
      <c r="AG25" s="36"/>
      <c r="AH25" s="36"/>
      <c r="AI25" s="37"/>
      <c r="AJ25" s="36"/>
      <c r="AK25" s="11"/>
      <c r="AL25" s="36"/>
      <c r="AM25" s="36"/>
      <c r="AN25" s="37"/>
      <c r="AO25" s="36"/>
      <c r="AP25" s="11"/>
      <c r="AQ25" s="36"/>
      <c r="AR25" s="36"/>
      <c r="AS25" s="37"/>
      <c r="AT25" s="36"/>
      <c r="AU25" s="11"/>
      <c r="AV25" s="36"/>
      <c r="AW25" s="36"/>
      <c r="AX25" s="37"/>
      <c r="AY25" s="36"/>
      <c r="AZ25" s="11"/>
      <c r="BA25" s="36"/>
      <c r="BB25" s="11"/>
      <c r="BC25" s="11"/>
    </row>
    <row r="26" spans="2:55" hidden="1" outlineLevel="1" x14ac:dyDescent="0.25">
      <c r="B26" s="38" t="s">
        <v>21</v>
      </c>
      <c r="C26" s="11"/>
      <c r="D26" s="36"/>
      <c r="E26" s="37"/>
      <c r="F26" s="36"/>
      <c r="G26" s="11"/>
      <c r="H26" s="36"/>
      <c r="I26" s="36"/>
      <c r="J26" s="37"/>
      <c r="K26" s="36"/>
      <c r="L26" s="11"/>
      <c r="M26" s="36"/>
      <c r="N26" s="36"/>
      <c r="O26" s="37"/>
      <c r="P26" s="36"/>
      <c r="Q26" s="11"/>
      <c r="R26" s="36"/>
      <c r="S26" s="36"/>
      <c r="T26" s="37"/>
      <c r="U26" s="36"/>
      <c r="V26" s="11"/>
      <c r="W26" s="36"/>
      <c r="X26" s="36"/>
      <c r="Y26" s="37"/>
      <c r="Z26" s="36"/>
      <c r="AA26" s="11"/>
      <c r="AB26" s="36"/>
      <c r="AC26" s="293" t="str">
        <f ca="1">IF(AC27="","",IF(AC27=10,"A",IF(AC27=11,"B",IF(AC27=12,"C",IF(AC27=13,"D",IF(AC27=14,"E",IF(AC27=15,"F",AC27)))))))</f>
        <v/>
      </c>
      <c r="AD26" s="293"/>
      <c r="AE26" s="293"/>
      <c r="AF26" s="293"/>
      <c r="AG26" s="293"/>
      <c r="AH26" s="293" t="str">
        <f ca="1">IF(AH27="","",IF(AH27=10,"A",IF(AH27=11,"B",IF(AH27=12,"C",IF(AH27=13,"D",IF(AH27=14,"E",IF(AH27=15,"F",AH27)))))))</f>
        <v/>
      </c>
      <c r="AI26" s="293"/>
      <c r="AJ26" s="293"/>
      <c r="AK26" s="293"/>
      <c r="AL26" s="293"/>
      <c r="AM26" s="293">
        <f ca="1">IF(AM27="","",IF(AM27=10,"A",IF(AM27=11,"B",IF(AM27=12,"C",IF(AM27=13,"D",IF(AM27=14,"E",IF(AM27=15,"F",AM27)))))))</f>
        <v>1</v>
      </c>
      <c r="AN26" s="293"/>
      <c r="AO26" s="293"/>
      <c r="AP26" s="293"/>
      <c r="AQ26" s="293"/>
      <c r="AR26" s="293">
        <f ca="1">IF(AR27="","",IF(AR27=10,"A",IF(AR27=11,"B",IF(AR27=12,"C",IF(AR27=13,"D",IF(AR27=14,"E",IF(AR27=15,"F",AR27)))))))</f>
        <v>4</v>
      </c>
      <c r="AS26" s="293"/>
      <c r="AT26" s="293"/>
      <c r="AU26" s="293"/>
      <c r="AV26" s="293"/>
      <c r="AW26" s="293">
        <f ca="1">IF(AW27="","",IF(AW27=10,"A",IF(AW27=11,"B",IF(AW27=12,"C",IF(AW27=13,"D",IF(AW27=14,"E",IF(AW27=15,"F",AW27)))))))</f>
        <v>9</v>
      </c>
      <c r="AX26" s="293"/>
      <c r="AY26" s="293"/>
      <c r="AZ26" s="293"/>
      <c r="BA26" s="293"/>
      <c r="BB26" s="11"/>
      <c r="BC26" s="11"/>
    </row>
    <row r="27" spans="2:55" collapsed="1" x14ac:dyDescent="0.25">
      <c r="B27" s="11"/>
      <c r="C27" s="11"/>
      <c r="D27" s="36"/>
      <c r="E27" s="37"/>
      <c r="F27" s="36"/>
      <c r="G27" s="11"/>
      <c r="H27" s="36"/>
      <c r="I27" s="36"/>
      <c r="J27" s="37"/>
      <c r="K27" s="36"/>
      <c r="L27" s="11"/>
      <c r="M27" s="36"/>
      <c r="N27" s="36"/>
      <c r="O27" s="37"/>
      <c r="P27" s="36"/>
      <c r="Q27" s="11"/>
      <c r="R27" s="36"/>
      <c r="S27" s="36"/>
      <c r="T27" s="37"/>
      <c r="U27" s="36"/>
      <c r="V27" s="11"/>
      <c r="W27" s="36"/>
      <c r="X27" s="36"/>
      <c r="Y27" s="39"/>
      <c r="Z27" s="40"/>
      <c r="AA27" s="41"/>
      <c r="AB27" s="40"/>
      <c r="AC27" s="294" t="str">
        <f ca="1">IF(OR(C25=5,C25=2),RANDBETWEEN(1,$C$25-1),"")</f>
        <v/>
      </c>
      <c r="AD27" s="294"/>
      <c r="AE27" s="294"/>
      <c r="AF27" s="294"/>
      <c r="AG27" s="294"/>
      <c r="AH27" s="294" t="str">
        <f ca="1">IF(OR(C25=5,C25=2),RANDBETWEEN(1,$C$25-1),"")</f>
        <v/>
      </c>
      <c r="AI27" s="294"/>
      <c r="AJ27" s="294"/>
      <c r="AK27" s="294"/>
      <c r="AL27" s="294"/>
      <c r="AM27" s="294">
        <f ca="1">RANDBETWEEN(1,$C$25-1)</f>
        <v>1</v>
      </c>
      <c r="AN27" s="294"/>
      <c r="AO27" s="294"/>
      <c r="AP27" s="294"/>
      <c r="AQ27" s="294"/>
      <c r="AR27" s="294">
        <f ca="1">RANDBETWEEN(0,C25-1)</f>
        <v>4</v>
      </c>
      <c r="AS27" s="294"/>
      <c r="AT27" s="294"/>
      <c r="AU27" s="294"/>
      <c r="AV27" s="294"/>
      <c r="AW27" s="294">
        <f ca="1">RANDBETWEEN(0,C25-1)</f>
        <v>9</v>
      </c>
      <c r="AX27" s="294"/>
      <c r="AY27" s="294"/>
      <c r="AZ27" s="294"/>
      <c r="BA27" s="294"/>
      <c r="BB27" s="41"/>
      <c r="BC27" s="11"/>
    </row>
    <row r="28" spans="2:55" x14ac:dyDescent="0.25">
      <c r="B28" s="11"/>
      <c r="C28" s="11"/>
      <c r="D28" s="36"/>
      <c r="E28" s="37"/>
      <c r="F28" s="36"/>
      <c r="G28" s="11"/>
      <c r="H28" s="36"/>
      <c r="I28" s="36"/>
      <c r="J28" s="37"/>
      <c r="K28" s="36"/>
      <c r="L28" s="11"/>
      <c r="M28" s="36"/>
      <c r="N28" s="36"/>
      <c r="O28" s="37"/>
      <c r="P28" s="36"/>
      <c r="Q28" s="11"/>
      <c r="R28" s="36"/>
      <c r="S28" s="36"/>
      <c r="T28" s="37"/>
      <c r="U28" s="36"/>
      <c r="V28" s="11"/>
      <c r="W28" s="36"/>
      <c r="X28" s="36"/>
      <c r="Y28" s="37"/>
      <c r="Z28" s="36"/>
      <c r="AA28" s="11"/>
      <c r="AB28" s="36"/>
      <c r="AC28" s="36"/>
      <c r="AD28" s="37"/>
      <c r="AE28" s="36"/>
      <c r="AF28" s="11"/>
      <c r="AG28" s="36"/>
      <c r="AH28" s="36"/>
      <c r="AI28" s="37"/>
      <c r="AJ28" s="36"/>
      <c r="AK28" s="11"/>
      <c r="AL28" s="36"/>
      <c r="AM28" s="36"/>
      <c r="AN28" s="37"/>
      <c r="AO28" s="36"/>
      <c r="AP28" s="11"/>
      <c r="AQ28" s="36"/>
      <c r="AR28" s="36"/>
      <c r="AS28" s="37"/>
      <c r="AT28" s="36"/>
      <c r="AU28" s="11"/>
      <c r="AV28" s="36"/>
      <c r="AW28" s="36"/>
      <c r="AX28" s="37"/>
      <c r="AY28" s="36"/>
      <c r="AZ28" s="11"/>
      <c r="BA28" s="36"/>
      <c r="BB28" s="11"/>
      <c r="BC28" s="11"/>
    </row>
    <row r="29" spans="2:55" x14ac:dyDescent="0.25">
      <c r="B29" s="11"/>
      <c r="C29" s="11"/>
      <c r="D29" s="36"/>
      <c r="E29" s="37"/>
      <c r="F29" s="36"/>
      <c r="G29" s="11"/>
      <c r="H29" s="36"/>
      <c r="I29" s="36"/>
      <c r="J29" s="37"/>
      <c r="K29" s="36"/>
      <c r="L29" s="11"/>
      <c r="M29" s="36"/>
      <c r="N29" s="36"/>
      <c r="O29" s="37"/>
      <c r="P29" s="36"/>
      <c r="Q29" s="11"/>
      <c r="R29" s="36"/>
      <c r="S29" s="36"/>
      <c r="T29" s="37"/>
      <c r="U29" s="36"/>
      <c r="V29" s="11"/>
      <c r="W29" s="36"/>
      <c r="X29" s="36"/>
      <c r="Y29" s="37"/>
      <c r="Z29" s="36"/>
      <c r="AA29" s="11"/>
      <c r="AB29" s="36"/>
      <c r="AC29" s="36"/>
      <c r="AD29" s="37"/>
      <c r="AE29" s="36"/>
      <c r="AF29" s="11"/>
      <c r="AG29" s="36"/>
      <c r="AH29" s="36"/>
      <c r="AI29" s="37"/>
      <c r="AJ29" s="36"/>
      <c r="AK29" s="11"/>
      <c r="AL29" s="36"/>
      <c r="AM29" s="36"/>
      <c r="AN29" s="37"/>
      <c r="AO29" s="36"/>
      <c r="AP29" s="11"/>
      <c r="AQ29" s="36"/>
      <c r="AR29" s="36"/>
      <c r="AS29" s="37"/>
      <c r="AT29" s="36"/>
      <c r="AU29" s="11"/>
      <c r="AV29" s="36"/>
      <c r="AW29" s="36"/>
      <c r="AX29" s="37"/>
      <c r="AY29" s="36"/>
      <c r="AZ29" s="11"/>
      <c r="BA29" s="36"/>
      <c r="BB29" s="11"/>
      <c r="BC29" s="11"/>
    </row>
    <row r="30" spans="2:55" x14ac:dyDescent="0.25">
      <c r="B30" s="11"/>
      <c r="C30" s="11"/>
      <c r="D30" s="36"/>
      <c r="E30" s="37"/>
      <c r="F30" s="36"/>
      <c r="G30" s="11"/>
      <c r="H30" s="36"/>
      <c r="I30" s="36"/>
      <c r="J30" s="37"/>
      <c r="K30" s="36"/>
      <c r="L30" s="11"/>
      <c r="M30" s="36"/>
      <c r="N30" s="36"/>
      <c r="O30" s="37"/>
      <c r="P30" s="36"/>
      <c r="Q30" s="11"/>
      <c r="R30" s="36"/>
      <c r="S30" s="36"/>
      <c r="T30" s="37"/>
      <c r="U30" s="36"/>
      <c r="V30" s="11"/>
      <c r="W30" s="36"/>
      <c r="X30" s="36"/>
      <c r="Y30" s="37"/>
      <c r="Z30" s="36"/>
      <c r="AA30" s="11"/>
      <c r="AB30" s="36"/>
      <c r="AC30" s="36"/>
      <c r="AD30" s="37"/>
      <c r="AE30" s="36"/>
      <c r="AF30" s="11"/>
      <c r="AG30" s="36"/>
      <c r="AH30" s="36"/>
      <c r="AI30" s="37"/>
      <c r="AJ30" s="36"/>
      <c r="AK30" s="11"/>
      <c r="AL30" s="36"/>
      <c r="AM30" s="36"/>
      <c r="AN30" s="37"/>
      <c r="AO30" s="36"/>
      <c r="AP30" s="11"/>
      <c r="AQ30" s="36"/>
      <c r="AR30" s="36"/>
      <c r="AS30" s="37"/>
      <c r="AT30" s="36"/>
      <c r="AU30" s="11"/>
      <c r="AV30" s="36"/>
      <c r="AW30" s="36"/>
      <c r="AX30" s="37"/>
      <c r="AY30" s="36"/>
      <c r="AZ30" s="11"/>
      <c r="BA30" s="36"/>
      <c r="BB30" s="11"/>
      <c r="BC30" s="11"/>
    </row>
    <row r="31" spans="2:55" x14ac:dyDescent="0.25">
      <c r="C31" s="264" t="b">
        <v>1</v>
      </c>
    </row>
  </sheetData>
  <sheetProtection sheet="1" selectLockedCells="1"/>
  <mergeCells count="123">
    <mergeCell ref="C4:D4"/>
    <mergeCell ref="AA4:AF4"/>
    <mergeCell ref="G6:H6"/>
    <mergeCell ref="I6:M6"/>
    <mergeCell ref="N6:R6"/>
    <mergeCell ref="S6:W6"/>
    <mergeCell ref="X6:AB6"/>
    <mergeCell ref="AC6:AG6"/>
    <mergeCell ref="AH6:AL6"/>
    <mergeCell ref="AM6:AQ6"/>
    <mergeCell ref="AR6:AV6"/>
    <mergeCell ref="AW6:BA6"/>
    <mergeCell ref="B7:B8"/>
    <mergeCell ref="G7:G8"/>
    <mergeCell ref="L7:L8"/>
    <mergeCell ref="Q7:Q8"/>
    <mergeCell ref="V7:V8"/>
    <mergeCell ref="AA7:AA8"/>
    <mergeCell ref="AF7:AF8"/>
    <mergeCell ref="AK7:AK8"/>
    <mergeCell ref="AP7:AP8"/>
    <mergeCell ref="AU7:AU8"/>
    <mergeCell ref="AZ7:AZ8"/>
    <mergeCell ref="AW9:BA9"/>
    <mergeCell ref="D10:H10"/>
    <mergeCell ref="I10:M10"/>
    <mergeCell ref="N10:R10"/>
    <mergeCell ref="S10:W10"/>
    <mergeCell ref="X10:AB10"/>
    <mergeCell ref="AC10:AG10"/>
    <mergeCell ref="AH10:AL10"/>
    <mergeCell ref="AM10:AQ10"/>
    <mergeCell ref="AR10:AV10"/>
    <mergeCell ref="AW10:BA10"/>
    <mergeCell ref="E9:H9"/>
    <mergeCell ref="I9:M9"/>
    <mergeCell ref="N9:R9"/>
    <mergeCell ref="S9:W9"/>
    <mergeCell ref="X9:AB9"/>
    <mergeCell ref="AC9:AG9"/>
    <mergeCell ref="AH9:AL9"/>
    <mergeCell ref="AM9:AQ9"/>
    <mergeCell ref="AR9:AV9"/>
    <mergeCell ref="G11:H11"/>
    <mergeCell ref="I11:M11"/>
    <mergeCell ref="N11:R11"/>
    <mergeCell ref="S11:W11"/>
    <mergeCell ref="X11:AB11"/>
    <mergeCell ref="AC11:AG11"/>
    <mergeCell ref="AH11:AL11"/>
    <mergeCell ref="AM11:AQ11"/>
    <mergeCell ref="AR11:AV11"/>
    <mergeCell ref="AW11:BA11"/>
    <mergeCell ref="B13:B14"/>
    <mergeCell ref="D13:D14"/>
    <mergeCell ref="E13:E14"/>
    <mergeCell ref="F13:F14"/>
    <mergeCell ref="G13:G14"/>
    <mergeCell ref="P13:P14"/>
    <mergeCell ref="Q13:Q14"/>
    <mergeCell ref="S13:S14"/>
    <mergeCell ref="T13:T14"/>
    <mergeCell ref="U13:U14"/>
    <mergeCell ref="V13:V14"/>
    <mergeCell ref="I13:I14"/>
    <mergeCell ref="J13:J14"/>
    <mergeCell ref="K13:K14"/>
    <mergeCell ref="L13:L14"/>
    <mergeCell ref="N13:N14"/>
    <mergeCell ref="O13:O14"/>
    <mergeCell ref="AE13:AE14"/>
    <mergeCell ref="AF13:AF14"/>
    <mergeCell ref="AH13:AH14"/>
    <mergeCell ref="AI13:AI14"/>
    <mergeCell ref="AJ13:AJ14"/>
    <mergeCell ref="AK13:AK14"/>
    <mergeCell ref="X13:X14"/>
    <mergeCell ref="Y13:Y14"/>
    <mergeCell ref="Z13:Z14"/>
    <mergeCell ref="AA13:AA14"/>
    <mergeCell ref="AC13:AC14"/>
    <mergeCell ref="AD13:AD14"/>
    <mergeCell ref="AT13:AT14"/>
    <mergeCell ref="AU13:AU14"/>
    <mergeCell ref="AW13:AW14"/>
    <mergeCell ref="AX13:AX14"/>
    <mergeCell ref="AY13:AY14"/>
    <mergeCell ref="AZ13:AZ14"/>
    <mergeCell ref="AM13:AM14"/>
    <mergeCell ref="AN13:AN14"/>
    <mergeCell ref="AO13:AO14"/>
    <mergeCell ref="AP13:AP14"/>
    <mergeCell ref="AR13:AR14"/>
    <mergeCell ref="AS13:AS14"/>
    <mergeCell ref="AZ16:BA16"/>
    <mergeCell ref="E18:G19"/>
    <mergeCell ref="AU18:AZ19"/>
    <mergeCell ref="H19:I19"/>
    <mergeCell ref="G16:H16"/>
    <mergeCell ref="L16:M16"/>
    <mergeCell ref="Q16:R16"/>
    <mergeCell ref="V16:W16"/>
    <mergeCell ref="AA16:AB16"/>
    <mergeCell ref="AF16:AG16"/>
    <mergeCell ref="AD23:AF24"/>
    <mergeCell ref="AI23:AI24"/>
    <mergeCell ref="AK23:AL24"/>
    <mergeCell ref="AG24:AH24"/>
    <mergeCell ref="AM24:AN24"/>
    <mergeCell ref="C25:D25"/>
    <mergeCell ref="AK16:AL16"/>
    <mergeCell ref="AP16:AQ16"/>
    <mergeCell ref="AU16:AV16"/>
    <mergeCell ref="AC26:AG26"/>
    <mergeCell ref="AH26:AL26"/>
    <mergeCell ref="AM26:AQ26"/>
    <mergeCell ref="AR26:AV26"/>
    <mergeCell ref="AW26:BA26"/>
    <mergeCell ref="AC27:AG27"/>
    <mergeCell ref="AH27:AL27"/>
    <mergeCell ref="AM27:AQ27"/>
    <mergeCell ref="AR27:AV27"/>
    <mergeCell ref="AW27:BA27"/>
  </mergeCells>
  <conditionalFormatting sqref="E9 I9:BA9">
    <cfRule type="expression" dxfId="22" priority="2">
      <formula>E9&gt;$C$4-1</formula>
    </cfRule>
  </conditionalFormatting>
  <conditionalFormatting sqref="B33 AA7 AB7 X6 AC6 AF7 AG7 AK7 AL7 AH6 AP7 AQ7 AM6 AU7 AV7 AR6 AZ7 BA7 AW6 AW10 AR10 AM10 AH10 AC10 X10 Y13:BA19">
    <cfRule type="expression" dxfId="21" priority="1">
      <formula>$C$31=TRUE</formula>
    </cfRule>
  </conditionalFormatting>
  <dataValidations count="2">
    <dataValidation type="custom" allowBlank="1" showInputMessage="1" showErrorMessage="1" error="Es werden nur Werte &lt;=16 in dieser Excel-Tabelle unterstützt." sqref="G4 C4" xr:uid="{4A03AE66-7E1E-4575-85A8-5AD238F0A9BA}">
      <formula1>C4&lt;17</formula1>
    </dataValidation>
    <dataValidation type="custom" allowBlank="1" showInputMessage="1" showErrorMessage="1" error="Der Zahlenwert muss kleiner als die Basis sein." sqref="D9:E9 I9:BA9" xr:uid="{85616EED-1189-4473-9306-EE503780FE0F}">
      <formula1>D9&lt;$C$4</formula1>
    </dataValidation>
  </dataValidations>
  <pageMargins left="0.7" right="0.7" top="0.78740157499999996" bottom="0.78740157499999996" header="0.3" footer="0.3"/>
  <pageSetup paperSize="9"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locked="0" defaultSize="0" autoFill="0" autoLine="0" autoPict="0" altText="Rechenweg und Lösung ausblenden">
                <anchor moveWithCells="1">
                  <from>
                    <xdr:col>1</xdr:col>
                    <xdr:colOff>266700</xdr:colOff>
                    <xdr:row>28</xdr:row>
                    <xdr:rowOff>38100</xdr:rowOff>
                  </from>
                  <to>
                    <xdr:col>26</xdr:col>
                    <xdr:colOff>9525</xdr:colOff>
                    <xdr:row>30</xdr:row>
                    <xdr:rowOff>9525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63048-C756-4CB0-BDD3-AEDB35B81F88}">
  <dimension ref="A2:BD44"/>
  <sheetViews>
    <sheetView showGridLines="0" showRowColHeaders="0" zoomScaleNormal="100" workbookViewId="0">
      <selection activeCell="C44" sqref="C44"/>
    </sheetView>
  </sheetViews>
  <sheetFormatPr baseColWidth="10" defaultRowHeight="15.75" x14ac:dyDescent="0.25"/>
  <cols>
    <col min="1" max="1" width="3" style="6" customWidth="1"/>
    <col min="2" max="2" width="11.42578125" style="6"/>
    <col min="3" max="3" width="3.85546875" style="6" customWidth="1"/>
    <col min="4" max="4" width="3.5703125" style="4" customWidth="1"/>
    <col min="5" max="5" width="3.7109375" style="6" customWidth="1"/>
    <col min="6" max="6" width="21.28515625" style="6" customWidth="1"/>
    <col min="7" max="7" width="2.140625" style="6" customWidth="1"/>
    <col min="8" max="8" width="4.28515625" style="4" customWidth="1"/>
    <col min="9" max="9" width="2.7109375" style="6" customWidth="1"/>
    <col min="10" max="10" width="10.5703125" style="6" customWidth="1"/>
    <col min="11" max="11" width="7.28515625" style="4" customWidth="1"/>
    <col min="12" max="12" width="4.28515625" style="6" customWidth="1"/>
    <col min="13" max="13" width="1.85546875" style="6" customWidth="1"/>
    <col min="14" max="14" width="2.42578125" style="6" customWidth="1"/>
    <col min="15" max="15" width="8.140625" style="6" customWidth="1"/>
    <col min="16" max="16" width="2" style="6" customWidth="1"/>
    <col min="17" max="17" width="3.7109375" style="6" customWidth="1"/>
    <col min="18" max="18" width="1" style="6" customWidth="1"/>
    <col min="19" max="19" width="3.28515625" style="6" customWidth="1"/>
    <col min="20" max="20" width="1.5703125" style="6" customWidth="1"/>
    <col min="21" max="21" width="1.85546875" style="6" customWidth="1"/>
    <col min="22" max="22" width="3.7109375" style="6" customWidth="1"/>
    <col min="23" max="23" width="1" style="6" customWidth="1"/>
    <col min="24" max="24" width="4" style="6" customWidth="1"/>
    <col min="25" max="25" width="1.5703125" style="6" customWidth="1"/>
    <col min="26" max="26" width="1.42578125" style="6" customWidth="1"/>
    <col min="27" max="27" width="3.7109375" style="6" customWidth="1"/>
    <col min="28" max="28" width="1" style="6" customWidth="1"/>
    <col min="29" max="29" width="3.42578125" style="6" customWidth="1"/>
    <col min="30" max="30" width="1.5703125" style="6" customWidth="1"/>
    <col min="31" max="31" width="1.42578125" style="6" customWidth="1"/>
    <col min="32" max="32" width="3.7109375" style="6" customWidth="1"/>
    <col min="33" max="33" width="1" style="6" customWidth="1"/>
    <col min="34" max="34" width="3.42578125" style="6" customWidth="1"/>
    <col min="35" max="35" width="1.5703125" style="6" customWidth="1"/>
    <col min="36" max="36" width="1.42578125" style="6" customWidth="1"/>
    <col min="37" max="37" width="3.7109375" style="6" customWidth="1"/>
    <col min="38" max="38" width="1" style="6" customWidth="1"/>
    <col min="39" max="39" width="3.28515625" style="6" customWidth="1"/>
    <col min="40" max="40" width="1.5703125" style="6" customWidth="1"/>
    <col min="41" max="41" width="1.42578125" style="6" customWidth="1"/>
    <col min="42" max="42" width="3.7109375" style="6" customWidth="1"/>
    <col min="43" max="43" width="1" style="6" customWidth="1"/>
    <col min="44" max="44" width="3.28515625" style="6" customWidth="1"/>
    <col min="45" max="45" width="1.5703125" style="6" customWidth="1"/>
    <col min="46" max="46" width="1.42578125" style="6" customWidth="1"/>
    <col min="47" max="47" width="3.7109375" style="6" customWidth="1"/>
    <col min="48" max="48" width="1" style="6" customWidth="1"/>
    <col min="49" max="49" width="3.28515625" style="6" customWidth="1"/>
    <col min="50" max="50" width="1.5703125" style="6" customWidth="1"/>
    <col min="51" max="51" width="1.42578125" style="6" customWidth="1"/>
    <col min="52" max="52" width="3.7109375" style="6" customWidth="1"/>
    <col min="53" max="53" width="1" style="6" customWidth="1"/>
    <col min="54" max="54" width="3.28515625" style="6" customWidth="1"/>
    <col min="55" max="55" width="1.5703125" style="6" customWidth="1"/>
    <col min="56" max="16384" width="11.42578125" style="6"/>
  </cols>
  <sheetData>
    <row r="2" spans="1:56" x14ac:dyDescent="0.25">
      <c r="B2" s="3" t="str">
        <f>CONCATENATE("Umwandlung vom Dezimalsystem ins ",G7,"er-System")</f>
        <v>Umwandlung vom Dezimalsystem ins 5er-System</v>
      </c>
      <c r="C2" s="3"/>
      <c r="D2" s="3"/>
      <c r="E2" s="3"/>
      <c r="F2" s="3"/>
      <c r="G2" s="3"/>
      <c r="H2" s="42"/>
      <c r="I2" s="1"/>
      <c r="K2" s="43"/>
    </row>
    <row r="3" spans="1:56" x14ac:dyDescent="0.25">
      <c r="A3" s="1"/>
      <c r="B3" s="1"/>
      <c r="C3" s="1"/>
      <c r="D3" s="44"/>
      <c r="E3" s="7"/>
      <c r="F3" s="1"/>
    </row>
    <row r="4" spans="1:56" x14ac:dyDescent="0.25">
      <c r="B4" s="126" t="s">
        <v>8</v>
      </c>
      <c r="D4" s="44"/>
      <c r="E4" s="7"/>
      <c r="F4" s="335" t="s">
        <v>8</v>
      </c>
      <c r="G4" s="335"/>
      <c r="O4" s="11"/>
      <c r="P4" s="11"/>
      <c r="Q4" s="11"/>
      <c r="R4" s="11"/>
      <c r="T4" s="11"/>
      <c r="U4" s="11"/>
      <c r="V4" s="11"/>
      <c r="W4" s="11"/>
      <c r="X4" s="11"/>
      <c r="Y4" s="11"/>
      <c r="Z4" s="11"/>
      <c r="AA4" s="11"/>
      <c r="AB4" s="11"/>
      <c r="AC4" s="11"/>
      <c r="AD4" s="11"/>
      <c r="AE4" s="11"/>
      <c r="AF4" s="11"/>
      <c r="AG4" s="11"/>
      <c r="AH4" s="11"/>
      <c r="AI4" s="11"/>
      <c r="AJ4" s="11"/>
      <c r="AK4" s="11"/>
      <c r="AL4" s="11"/>
      <c r="AM4" s="11"/>
      <c r="AN4" s="11"/>
      <c r="AO4" s="11"/>
      <c r="AP4" s="11"/>
      <c r="AQ4" s="11"/>
      <c r="AR4" s="11"/>
      <c r="AS4" s="11"/>
      <c r="AT4" s="11"/>
      <c r="AU4" s="11"/>
      <c r="AV4" s="11"/>
      <c r="AW4" s="11"/>
      <c r="AX4" s="11"/>
      <c r="AY4" s="11"/>
      <c r="AZ4" s="11"/>
      <c r="BA4" s="11"/>
      <c r="BB4" s="11"/>
      <c r="BC4" s="11"/>
    </row>
    <row r="5" spans="1:56" x14ac:dyDescent="0.25">
      <c r="J5" s="43"/>
      <c r="P5" s="11"/>
      <c r="Q5" s="11"/>
      <c r="R5" s="11"/>
      <c r="T5" s="11"/>
      <c r="U5" s="11"/>
      <c r="V5" s="11"/>
      <c r="W5" s="11"/>
      <c r="X5" s="11"/>
      <c r="Y5" s="11"/>
      <c r="Z5" s="295"/>
      <c r="AA5" s="295"/>
      <c r="AB5" s="11"/>
      <c r="AC5" s="296"/>
      <c r="AD5" s="296"/>
      <c r="AE5" s="295"/>
      <c r="AF5" s="295"/>
      <c r="AG5" s="11"/>
      <c r="AH5" s="11"/>
      <c r="AI5" s="11"/>
      <c r="AJ5" s="11"/>
      <c r="AK5" s="11"/>
      <c r="AL5" s="11"/>
      <c r="AM5" s="11"/>
      <c r="AN5" s="11"/>
      <c r="AO5" s="11"/>
      <c r="AP5" s="11"/>
      <c r="AQ5" s="11"/>
      <c r="AR5" s="11"/>
      <c r="AS5" s="11"/>
      <c r="AT5" s="11"/>
      <c r="AU5" s="11"/>
      <c r="AV5" s="11"/>
      <c r="AW5" s="11"/>
      <c r="AX5" s="11"/>
      <c r="AY5" s="11"/>
      <c r="AZ5" s="11"/>
      <c r="BA5" s="11"/>
      <c r="BB5" s="11"/>
      <c r="BC5" s="11"/>
    </row>
    <row r="6" spans="1:56" x14ac:dyDescent="0.25">
      <c r="B6" s="336">
        <v>967</v>
      </c>
      <c r="C6" s="45"/>
      <c r="D6" s="326" t="s">
        <v>13</v>
      </c>
      <c r="F6" s="307" t="str">
        <f>CONCATENATE(E42,E41,E40,E39,E38,E37,E36,E35,E34,E33,E32,E31,E30,E29,E28,E27,E26,E25,E24,E23,E22,E21,E20,E19,E18,E17,E16)</f>
        <v>12332</v>
      </c>
      <c r="O6" s="11"/>
      <c r="P6" s="11"/>
      <c r="Q6" s="11"/>
      <c r="R6" s="11"/>
      <c r="S6" s="11"/>
      <c r="T6" s="11"/>
      <c r="U6" s="11"/>
      <c r="V6" s="11"/>
      <c r="W6" s="11"/>
      <c r="X6" s="11"/>
      <c r="Y6" s="11"/>
      <c r="Z6" s="295"/>
      <c r="AA6" s="295"/>
      <c r="AB6" s="46">
        <v>10</v>
      </c>
      <c r="AC6" s="296"/>
      <c r="AD6" s="296"/>
      <c r="AE6" s="295"/>
      <c r="AF6" s="295"/>
      <c r="AG6" s="297"/>
      <c r="AH6" s="297"/>
      <c r="AI6" s="11"/>
      <c r="AJ6" s="11"/>
      <c r="AK6" s="11"/>
      <c r="AL6" s="11"/>
      <c r="AM6" s="11"/>
      <c r="AN6" s="11"/>
      <c r="AO6" s="11"/>
      <c r="AP6" s="11"/>
      <c r="AQ6" s="11"/>
      <c r="AR6" s="11"/>
      <c r="AS6" s="11"/>
      <c r="AT6" s="11"/>
      <c r="AU6" s="11"/>
      <c r="AV6" s="11"/>
      <c r="AW6" s="11"/>
      <c r="AX6" s="11"/>
      <c r="AY6" s="11"/>
      <c r="AZ6" s="11"/>
      <c r="BA6" s="11"/>
      <c r="BB6" s="11"/>
      <c r="BC6" s="11"/>
    </row>
    <row r="7" spans="1:56" x14ac:dyDescent="0.25">
      <c r="B7" s="336"/>
      <c r="C7" s="47">
        <v>10</v>
      </c>
      <c r="D7" s="326"/>
      <c r="F7" s="307"/>
      <c r="G7" s="337">
        <v>5</v>
      </c>
      <c r="H7" s="337"/>
      <c r="O7" s="11"/>
      <c r="P7" s="11"/>
      <c r="Q7" s="11"/>
      <c r="R7" s="11"/>
      <c r="S7" s="11"/>
      <c r="T7" s="11"/>
      <c r="U7" s="11"/>
      <c r="V7" s="11"/>
      <c r="W7" s="11"/>
      <c r="X7" s="11"/>
      <c r="Y7" s="11"/>
      <c r="Z7" s="11"/>
      <c r="AA7" s="11"/>
      <c r="AB7" s="11"/>
      <c r="AC7" s="11"/>
      <c r="AD7" s="11"/>
      <c r="AE7" s="11"/>
      <c r="AF7" s="11"/>
      <c r="AG7" s="11"/>
      <c r="AH7" s="11"/>
      <c r="AI7" s="11"/>
      <c r="AJ7" s="11"/>
      <c r="AK7" s="11"/>
      <c r="AL7" s="11"/>
      <c r="AM7" s="11"/>
      <c r="AN7" s="11"/>
      <c r="AO7" s="11"/>
      <c r="AP7" s="11"/>
      <c r="AQ7" s="11"/>
      <c r="AR7" s="11"/>
      <c r="AS7" s="11"/>
      <c r="AT7" s="11"/>
      <c r="AU7" s="11"/>
      <c r="AV7" s="11"/>
      <c r="AW7" s="11"/>
      <c r="AX7" s="11"/>
      <c r="AY7" s="11"/>
      <c r="AZ7" s="11"/>
      <c r="BA7" s="11"/>
      <c r="BB7" s="11"/>
      <c r="BC7" s="11"/>
    </row>
    <row r="8" spans="1:56" ht="10.5" customHeight="1" x14ac:dyDescent="0.25"/>
    <row r="9" spans="1:56" ht="6.75" customHeight="1" x14ac:dyDescent="0.25">
      <c r="D9" s="71"/>
      <c r="H9" s="71"/>
      <c r="K9" s="71"/>
    </row>
    <row r="10" spans="1:56" x14ac:dyDescent="0.25">
      <c r="B10" s="6" t="s">
        <v>23</v>
      </c>
      <c r="O10" s="6" t="s">
        <v>24</v>
      </c>
    </row>
    <row r="11" spans="1:56" x14ac:dyDescent="0.25">
      <c r="T11" s="48"/>
      <c r="AD11" s="48"/>
      <c r="AI11" s="48"/>
      <c r="AS11" s="48"/>
      <c r="AX11" s="48"/>
      <c r="BC11" s="48"/>
    </row>
    <row r="12" spans="1:56" x14ac:dyDescent="0.25">
      <c r="B12" s="280" t="s">
        <v>25</v>
      </c>
      <c r="C12" s="280"/>
      <c r="D12" s="280"/>
      <c r="E12" s="280"/>
      <c r="F12" s="11"/>
      <c r="G12" s="280" t="s">
        <v>26</v>
      </c>
      <c r="H12" s="280"/>
      <c r="I12" s="280"/>
      <c r="J12" s="280"/>
      <c r="K12" s="280"/>
      <c r="T12" s="48"/>
      <c r="AD12" s="48"/>
      <c r="AI12" s="48"/>
      <c r="AS12" s="48"/>
      <c r="AX12" s="48"/>
      <c r="BC12" s="48"/>
    </row>
    <row r="13" spans="1:56" x14ac:dyDescent="0.25">
      <c r="T13" s="49"/>
      <c r="U13" s="50"/>
      <c r="Y13" s="51"/>
      <c r="Z13" s="50"/>
      <c r="AD13" s="49"/>
      <c r="AE13" s="50"/>
      <c r="AI13" s="49"/>
      <c r="AJ13" s="50"/>
      <c r="AN13" s="51"/>
      <c r="AS13" s="49"/>
      <c r="AT13" s="50"/>
      <c r="AX13" s="49"/>
      <c r="AY13" s="50"/>
      <c r="BC13" s="49"/>
      <c r="BD13" s="52"/>
    </row>
    <row r="14" spans="1:56" x14ac:dyDescent="0.25">
      <c r="M14" s="53"/>
      <c r="O14" s="323">
        <f>S15^T15</f>
        <v>78125</v>
      </c>
      <c r="P14" s="324"/>
      <c r="Q14" s="324"/>
      <c r="R14" s="324"/>
      <c r="S14" s="324"/>
      <c r="T14" s="325"/>
      <c r="U14" s="323">
        <f>X15^Y15</f>
        <v>15625</v>
      </c>
      <c r="V14" s="324"/>
      <c r="W14" s="324"/>
      <c r="X14" s="324"/>
      <c r="Y14" s="325"/>
      <c r="Z14" s="323">
        <f>AC15^AD15</f>
        <v>3125</v>
      </c>
      <c r="AA14" s="324"/>
      <c r="AB14" s="324"/>
      <c r="AC14" s="324"/>
      <c r="AD14" s="325"/>
      <c r="AE14" s="323">
        <f>AH15^AI15</f>
        <v>625</v>
      </c>
      <c r="AF14" s="324"/>
      <c r="AG14" s="324"/>
      <c r="AH14" s="324"/>
      <c r="AI14" s="325"/>
      <c r="AJ14" s="323">
        <f>AM15^AN15</f>
        <v>125</v>
      </c>
      <c r="AK14" s="324"/>
      <c r="AL14" s="324"/>
      <c r="AM14" s="324"/>
      <c r="AN14" s="325"/>
      <c r="AO14" s="323">
        <f>AR15^AS15</f>
        <v>25</v>
      </c>
      <c r="AP14" s="324"/>
      <c r="AQ14" s="324"/>
      <c r="AR14" s="324"/>
      <c r="AS14" s="325"/>
      <c r="AT14" s="323">
        <f>AW15^AX15</f>
        <v>5</v>
      </c>
      <c r="AU14" s="324"/>
      <c r="AV14" s="324"/>
      <c r="AW14" s="324"/>
      <c r="AX14" s="325"/>
      <c r="AY14" s="323">
        <f>BB15^BC15</f>
        <v>1</v>
      </c>
      <c r="AZ14" s="324"/>
      <c r="BA14" s="324"/>
      <c r="BB14" s="324"/>
      <c r="BC14" s="325"/>
    </row>
    <row r="15" spans="1:56" x14ac:dyDescent="0.25">
      <c r="B15" s="54"/>
      <c r="C15" s="55">
        <f>G7</f>
        <v>5</v>
      </c>
      <c r="M15" s="53"/>
      <c r="N15" s="15"/>
      <c r="O15" s="179"/>
      <c r="P15" s="17"/>
      <c r="Q15" s="19"/>
      <c r="R15" s="17"/>
      <c r="S15" s="329">
        <f>$G$7</f>
        <v>5</v>
      </c>
      <c r="T15" s="276">
        <v>7</v>
      </c>
      <c r="U15" s="17"/>
      <c r="V15" s="19"/>
      <c r="W15" s="17"/>
      <c r="X15" s="329">
        <f>$G$7</f>
        <v>5</v>
      </c>
      <c r="Y15" s="275">
        <v>6</v>
      </c>
      <c r="Z15" s="20"/>
      <c r="AA15" s="19"/>
      <c r="AB15" s="17"/>
      <c r="AC15" s="329">
        <f>$G$7</f>
        <v>5</v>
      </c>
      <c r="AD15" s="275">
        <v>5</v>
      </c>
      <c r="AE15" s="20"/>
      <c r="AF15" s="19"/>
      <c r="AG15" s="17"/>
      <c r="AH15" s="329">
        <f>$G$7</f>
        <v>5</v>
      </c>
      <c r="AI15" s="275">
        <v>4</v>
      </c>
      <c r="AJ15" s="20"/>
      <c r="AK15" s="19"/>
      <c r="AL15" s="17"/>
      <c r="AM15" s="329">
        <f>$G$7</f>
        <v>5</v>
      </c>
      <c r="AN15" s="275">
        <v>3</v>
      </c>
      <c r="AO15" s="20"/>
      <c r="AP15" s="19"/>
      <c r="AQ15" s="17"/>
      <c r="AR15" s="329">
        <f>$G$7</f>
        <v>5</v>
      </c>
      <c r="AS15" s="275">
        <v>2</v>
      </c>
      <c r="AT15" s="20"/>
      <c r="AU15" s="19"/>
      <c r="AV15" s="17"/>
      <c r="AW15" s="329">
        <f>$G$7</f>
        <v>5</v>
      </c>
      <c r="AX15" s="275">
        <v>1</v>
      </c>
      <c r="AY15" s="20"/>
      <c r="AZ15" s="19"/>
      <c r="BA15" s="17"/>
      <c r="BB15" s="329">
        <f>$G$7</f>
        <v>5</v>
      </c>
      <c r="BC15" s="276">
        <v>0</v>
      </c>
    </row>
    <row r="16" spans="1:56" x14ac:dyDescent="0.25">
      <c r="B16" s="56">
        <f>B6</f>
        <v>967</v>
      </c>
      <c r="C16" s="57">
        <f>L16</f>
        <v>2</v>
      </c>
      <c r="D16" s="53"/>
      <c r="E16" s="33">
        <f t="shared" ref="E16:E34" si="0">IF(C16="","",IF(C16=10,"A",IF(C16=11,"B",IF(C16=12,"C",IF(C16=13,"D",IF(C16=14,"E",IF(C16=15,"F",C16)))))))</f>
        <v>2</v>
      </c>
      <c r="F16" s="58">
        <f>B16</f>
        <v>967</v>
      </c>
      <c r="G16" s="59" t="s">
        <v>27</v>
      </c>
      <c r="H16" s="60">
        <f>$G$7</f>
        <v>5</v>
      </c>
      <c r="I16" s="53" t="s">
        <v>13</v>
      </c>
      <c r="J16" s="61">
        <f>QUOTIENT(F16,H16)</f>
        <v>193</v>
      </c>
      <c r="K16" s="59" t="s">
        <v>28</v>
      </c>
      <c r="L16" s="57">
        <f>MOD(F16,H16)</f>
        <v>2</v>
      </c>
      <c r="M16" s="53"/>
      <c r="O16" s="180"/>
      <c r="P16" s="23"/>
      <c r="Q16" s="25"/>
      <c r="R16" s="23"/>
      <c r="S16" s="330"/>
      <c r="T16" s="277"/>
      <c r="U16" s="23"/>
      <c r="V16" s="25"/>
      <c r="W16" s="23"/>
      <c r="X16" s="330"/>
      <c r="Y16" s="334"/>
      <c r="Z16" s="26"/>
      <c r="AA16" s="25"/>
      <c r="AB16" s="23"/>
      <c r="AC16" s="330"/>
      <c r="AD16" s="334"/>
      <c r="AE16" s="26"/>
      <c r="AF16" s="25"/>
      <c r="AG16" s="23"/>
      <c r="AH16" s="330"/>
      <c r="AI16" s="334"/>
      <c r="AJ16" s="26"/>
      <c r="AK16" s="25"/>
      <c r="AL16" s="23"/>
      <c r="AM16" s="330"/>
      <c r="AN16" s="334"/>
      <c r="AO16" s="26"/>
      <c r="AP16" s="25"/>
      <c r="AQ16" s="23"/>
      <c r="AR16" s="330"/>
      <c r="AS16" s="334"/>
      <c r="AT16" s="26"/>
      <c r="AU16" s="25"/>
      <c r="AV16" s="23"/>
      <c r="AW16" s="330"/>
      <c r="AX16" s="334"/>
      <c r="AY16" s="26"/>
      <c r="AZ16" s="25"/>
      <c r="BA16" s="23"/>
      <c r="BB16" s="330"/>
      <c r="BC16" s="277"/>
    </row>
    <row r="17" spans="2:56" x14ac:dyDescent="0.25">
      <c r="B17" s="62">
        <f>J16</f>
        <v>193</v>
      </c>
      <c r="C17" s="57">
        <f t="shared" ref="C17:C19" si="1">IF(OR(J16=0,J16=""),"",L17)</f>
        <v>3</v>
      </c>
      <c r="D17" s="53"/>
      <c r="E17" s="33">
        <f t="shared" si="0"/>
        <v>3</v>
      </c>
      <c r="F17" s="61">
        <f t="shared" ref="F17:F19" si="2">IF(OR(J16=0,J16=""),"",J16)</f>
        <v>193</v>
      </c>
      <c r="G17" s="59" t="str">
        <f t="shared" ref="G17:G19" si="3">IF(OR(J16=0,J16=""),"",":")</f>
        <v>:</v>
      </c>
      <c r="H17" s="60">
        <f t="shared" ref="H17:H34" si="4">IF(OR(J16=0,J16=""),"",$G$7)</f>
        <v>5</v>
      </c>
      <c r="I17" s="53" t="str">
        <f t="shared" ref="I17:I19" si="5">IF(OR(J16=0,J16=""),"","=")</f>
        <v>=</v>
      </c>
      <c r="J17" s="61">
        <f t="shared" ref="J17:J19" si="6">IF(OR(J16=0,J16=""),"",QUOTIENT(F17,H17))</f>
        <v>38</v>
      </c>
      <c r="K17" s="59" t="str">
        <f t="shared" ref="K17:K19" si="7">IF(OR(J16=0,J16=""),"","Rest")</f>
        <v>Rest</v>
      </c>
      <c r="L17" s="57">
        <f t="shared" ref="L17:L19" si="8">IF(OR(J16=0,J16=""),"",MOD(F17,H17))</f>
        <v>3</v>
      </c>
      <c r="M17" s="53"/>
    </row>
    <row r="18" spans="2:56" x14ac:dyDescent="0.25">
      <c r="B18" s="62">
        <f t="shared" ref="B18:B32" si="9">J17</f>
        <v>38</v>
      </c>
      <c r="C18" s="57">
        <f t="shared" si="1"/>
        <v>3</v>
      </c>
      <c r="D18" s="53"/>
      <c r="E18" s="33">
        <f t="shared" si="0"/>
        <v>3</v>
      </c>
      <c r="F18" s="61">
        <f t="shared" si="2"/>
        <v>38</v>
      </c>
      <c r="G18" s="59" t="str">
        <f t="shared" si="3"/>
        <v>:</v>
      </c>
      <c r="H18" s="60">
        <f t="shared" si="4"/>
        <v>5</v>
      </c>
      <c r="I18" s="53" t="str">
        <f t="shared" si="5"/>
        <v>=</v>
      </c>
      <c r="J18" s="61">
        <f t="shared" si="6"/>
        <v>7</v>
      </c>
      <c r="K18" s="59" t="str">
        <f t="shared" si="7"/>
        <v>Rest</v>
      </c>
      <c r="L18" s="57">
        <f t="shared" si="8"/>
        <v>3</v>
      </c>
      <c r="M18" s="53"/>
      <c r="N18"/>
      <c r="O18"/>
      <c r="P18" s="15"/>
      <c r="Q18" s="15"/>
      <c r="R18" s="15"/>
      <c r="S18" s="15"/>
      <c r="T18" s="333">
        <v>7</v>
      </c>
      <c r="U18" s="15"/>
      <c r="V18" s="15"/>
      <c r="W18" s="15"/>
      <c r="X18" s="15"/>
      <c r="Y18" s="333">
        <v>6</v>
      </c>
      <c r="Z18" s="15"/>
      <c r="AA18" s="15"/>
      <c r="AB18" s="15"/>
      <c r="AC18" s="15"/>
      <c r="AD18" s="333">
        <v>5</v>
      </c>
      <c r="AE18" s="15"/>
      <c r="AF18" s="15"/>
      <c r="AG18" s="15"/>
      <c r="AH18" s="15"/>
      <c r="AI18" s="333">
        <v>4</v>
      </c>
      <c r="AJ18" s="15"/>
      <c r="AK18" s="15"/>
      <c r="AL18" s="15"/>
      <c r="AM18" s="15"/>
      <c r="AN18" s="333">
        <v>3</v>
      </c>
      <c r="AO18" s="15"/>
      <c r="AP18" s="15"/>
      <c r="AQ18" s="15"/>
      <c r="AR18" s="15"/>
      <c r="AS18" s="333">
        <v>2</v>
      </c>
      <c r="AT18" s="15"/>
      <c r="AU18" s="15"/>
      <c r="AV18" s="15"/>
      <c r="AW18" s="15"/>
      <c r="AX18" s="333">
        <v>1</v>
      </c>
      <c r="AY18" s="15"/>
      <c r="AZ18" s="15"/>
      <c r="BA18" s="15"/>
      <c r="BB18" s="15"/>
      <c r="BC18" s="333">
        <v>0</v>
      </c>
      <c r="BD18" s="48"/>
    </row>
    <row r="19" spans="2:56" x14ac:dyDescent="0.25">
      <c r="B19" s="62">
        <f t="shared" si="9"/>
        <v>7</v>
      </c>
      <c r="C19" s="57">
        <f t="shared" si="1"/>
        <v>2</v>
      </c>
      <c r="D19" s="53"/>
      <c r="E19" s="33">
        <f t="shared" si="0"/>
        <v>2</v>
      </c>
      <c r="F19" s="61">
        <f t="shared" si="2"/>
        <v>7</v>
      </c>
      <c r="G19" s="59" t="str">
        <f t="shared" si="3"/>
        <v>:</v>
      </c>
      <c r="H19" s="60">
        <f t="shared" si="4"/>
        <v>5</v>
      </c>
      <c r="I19" s="53" t="str">
        <f t="shared" si="5"/>
        <v>=</v>
      </c>
      <c r="J19" s="61">
        <f t="shared" si="6"/>
        <v>1</v>
      </c>
      <c r="K19" s="59" t="str">
        <f t="shared" si="7"/>
        <v>Rest</v>
      </c>
      <c r="L19" s="57">
        <f t="shared" si="8"/>
        <v>2</v>
      </c>
      <c r="M19" s="53"/>
      <c r="N19"/>
      <c r="O19" s="63">
        <f>B6</f>
        <v>967</v>
      </c>
      <c r="P19" t="s">
        <v>13</v>
      </c>
      <c r="Q19" s="57">
        <f>QUOTIENT(O19,O14)</f>
        <v>0</v>
      </c>
      <c r="R19" s="6" t="s">
        <v>14</v>
      </c>
      <c r="S19" s="64">
        <f>$G$7</f>
        <v>5</v>
      </c>
      <c r="T19" s="333"/>
      <c r="U19" t="s">
        <v>15</v>
      </c>
      <c r="V19" s="57">
        <f>QUOTIENT(O21,U14)</f>
        <v>0</v>
      </c>
      <c r="W19" t="s">
        <v>14</v>
      </c>
      <c r="X19" s="64">
        <f>$G$7</f>
        <v>5</v>
      </c>
      <c r="Y19" s="333"/>
      <c r="Z19" t="s">
        <v>15</v>
      </c>
      <c r="AA19" s="57">
        <f>QUOTIENT(O23,Z14)</f>
        <v>0</v>
      </c>
      <c r="AB19" t="s">
        <v>14</v>
      </c>
      <c r="AC19" s="64">
        <f>$G$7</f>
        <v>5</v>
      </c>
      <c r="AD19" s="333"/>
      <c r="AE19" t="s">
        <v>15</v>
      </c>
      <c r="AF19" s="57">
        <f>QUOTIENT(O25,AE14)</f>
        <v>1</v>
      </c>
      <c r="AG19" t="s">
        <v>14</v>
      </c>
      <c r="AH19" s="64">
        <f>$G$7</f>
        <v>5</v>
      </c>
      <c r="AI19" s="333"/>
      <c r="AJ19" t="s">
        <v>15</v>
      </c>
      <c r="AK19" s="57">
        <f>QUOTIENT(O27,AJ14)</f>
        <v>2</v>
      </c>
      <c r="AL19" t="s">
        <v>14</v>
      </c>
      <c r="AM19" s="64">
        <f>$G$7</f>
        <v>5</v>
      </c>
      <c r="AN19" s="333"/>
      <c r="AO19" t="s">
        <v>15</v>
      </c>
      <c r="AP19" s="57">
        <f>QUOTIENT(O29,AO14)</f>
        <v>3</v>
      </c>
      <c r="AQ19" t="s">
        <v>14</v>
      </c>
      <c r="AR19" s="64">
        <f>$G$7</f>
        <v>5</v>
      </c>
      <c r="AS19" s="333"/>
      <c r="AT19" t="s">
        <v>15</v>
      </c>
      <c r="AU19" s="57">
        <f>QUOTIENT(O31,AT14)</f>
        <v>3</v>
      </c>
      <c r="AV19" t="s">
        <v>14</v>
      </c>
      <c r="AW19" s="64">
        <f>$G$7</f>
        <v>5</v>
      </c>
      <c r="AX19" s="333"/>
      <c r="AY19" t="s">
        <v>15</v>
      </c>
      <c r="AZ19" s="57">
        <f>QUOTIENT(O33,AY14)</f>
        <v>2</v>
      </c>
      <c r="BA19" t="s">
        <v>14</v>
      </c>
      <c r="BB19" s="64">
        <f>$G$7</f>
        <v>5</v>
      </c>
      <c r="BC19" s="333"/>
      <c r="BD19" s="48"/>
    </row>
    <row r="20" spans="2:56" x14ac:dyDescent="0.25">
      <c r="B20" s="62">
        <f t="shared" si="9"/>
        <v>1</v>
      </c>
      <c r="C20" s="57">
        <f>IF(OR(J19=0,J19=""),"",L20)</f>
        <v>1</v>
      </c>
      <c r="D20" s="53"/>
      <c r="E20" s="33">
        <f t="shared" si="0"/>
        <v>1</v>
      </c>
      <c r="F20" s="53">
        <f>IF(OR(J19=0,J19=""),"",J19)</f>
        <v>1</v>
      </c>
      <c r="G20" s="53" t="str">
        <f>IF(OR(J19=0,J19=""),"",":")</f>
        <v>:</v>
      </c>
      <c r="H20" s="60">
        <f t="shared" si="4"/>
        <v>5</v>
      </c>
      <c r="I20" s="53" t="str">
        <f>IF(OR(J19=0,J19=""),"","=")</f>
        <v>=</v>
      </c>
      <c r="J20" s="53">
        <f>IF(OR(J19=0,J19=""),"",QUOTIENT(F20,H20))</f>
        <v>0</v>
      </c>
      <c r="K20" s="59" t="str">
        <f>IF(OR(J19=0,J19=""),"","Rest")</f>
        <v>Rest</v>
      </c>
      <c r="L20" s="57">
        <f>IF(OR(J19=0,J19=""),"",MOD(F20,H20))</f>
        <v>1</v>
      </c>
      <c r="M20" s="53"/>
      <c r="N20"/>
      <c r="O20" s="50">
        <f>Q19*O14</f>
        <v>0</v>
      </c>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s="333"/>
      <c r="BA20"/>
      <c r="BB20"/>
      <c r="BC20"/>
    </row>
    <row r="21" spans="2:56" x14ac:dyDescent="0.25">
      <c r="B21" s="62">
        <f t="shared" si="9"/>
        <v>0</v>
      </c>
      <c r="C21" s="57" t="str">
        <f t="shared" ref="C21:C34" si="10">IF(OR(J20=0,J20=""),"",L21)</f>
        <v/>
      </c>
      <c r="D21" s="53"/>
      <c r="E21" s="33" t="str">
        <f t="shared" si="0"/>
        <v/>
      </c>
      <c r="F21" s="53">
        <f t="shared" ref="F21:F32" si="11">J20</f>
        <v>0</v>
      </c>
      <c r="G21" s="53" t="str">
        <f t="shared" ref="G21:G34" si="12">IF(OR(J20=0,J20=""),"",":")</f>
        <v/>
      </c>
      <c r="H21" s="60" t="str">
        <f t="shared" si="4"/>
        <v/>
      </c>
      <c r="I21" s="53" t="str">
        <f t="shared" ref="I21:I34" si="13">IF(OR(J20=0,J20=""),"","=")</f>
        <v/>
      </c>
      <c r="J21" s="53" t="str">
        <f t="shared" ref="J21:J34" si="14">IF(OR(J20=0,J20=""),"",QUOTIENT(F21,H21))</f>
        <v/>
      </c>
      <c r="K21" s="59" t="str">
        <f t="shared" ref="K21:K34" si="15">IF(OR(J20=0,J20=""),"","Rest")</f>
        <v/>
      </c>
      <c r="L21" s="57" t="str">
        <f t="shared" ref="L21:L34" si="16">IF(OR(J20=0,J20=""),"",MOD(F21,H21))</f>
        <v/>
      </c>
      <c r="M21" s="53"/>
      <c r="N21"/>
      <c r="O21" s="65">
        <f>O19-O20</f>
        <v>967</v>
      </c>
      <c r="P21"/>
      <c r="Q21"/>
      <c r="R21"/>
      <c r="S21"/>
      <c r="T21"/>
      <c r="U21"/>
      <c r="V21"/>
      <c r="W21"/>
      <c r="X21"/>
      <c r="Y21"/>
      <c r="Z21"/>
      <c r="AA21"/>
      <c r="AB21"/>
      <c r="AC21"/>
      <c r="AD21"/>
      <c r="AE21"/>
      <c r="AF21"/>
      <c r="AG21"/>
      <c r="AH21"/>
      <c r="AI21"/>
      <c r="AJ21"/>
      <c r="AK21"/>
      <c r="AL21"/>
      <c r="AM21"/>
      <c r="AN21"/>
      <c r="AO21"/>
      <c r="AP21"/>
      <c r="AQ21"/>
      <c r="AR21"/>
      <c r="AS21"/>
      <c r="AT21"/>
      <c r="AU21"/>
      <c r="AV21"/>
      <c r="AW21"/>
      <c r="AX21"/>
      <c r="AY21"/>
      <c r="AZ21" s="333"/>
      <c r="BA21"/>
      <c r="BB21"/>
      <c r="BC21"/>
    </row>
    <row r="22" spans="2:56" x14ac:dyDescent="0.25">
      <c r="B22" s="62" t="str">
        <f t="shared" si="9"/>
        <v/>
      </c>
      <c r="C22" s="57" t="str">
        <f t="shared" si="10"/>
        <v/>
      </c>
      <c r="D22" s="53"/>
      <c r="E22" s="33" t="str">
        <f t="shared" si="0"/>
        <v/>
      </c>
      <c r="F22" s="53" t="str">
        <f t="shared" si="11"/>
        <v/>
      </c>
      <c r="G22" s="53" t="str">
        <f t="shared" si="12"/>
        <v/>
      </c>
      <c r="H22" s="60" t="str">
        <f t="shared" si="4"/>
        <v/>
      </c>
      <c r="I22" s="53" t="str">
        <f t="shared" si="13"/>
        <v/>
      </c>
      <c r="J22" s="53" t="str">
        <f t="shared" si="14"/>
        <v/>
      </c>
      <c r="K22" s="59" t="str">
        <f t="shared" si="15"/>
        <v/>
      </c>
      <c r="L22" s="57" t="str">
        <f t="shared" si="16"/>
        <v/>
      </c>
      <c r="M22" s="53"/>
      <c r="N22"/>
      <c r="O22" s="50">
        <f>V19*U14</f>
        <v>0</v>
      </c>
      <c r="P22"/>
      <c r="Q22"/>
      <c r="R22"/>
      <c r="S22"/>
      <c r="T22"/>
      <c r="U22"/>
      <c r="V22"/>
      <c r="W22"/>
      <c r="X22"/>
      <c r="Y22"/>
      <c r="Z22"/>
      <c r="AA22"/>
      <c r="AB22"/>
      <c r="AC22"/>
      <c r="AD22"/>
      <c r="AE22"/>
      <c r="AF22"/>
      <c r="AG22"/>
      <c r="AH22"/>
      <c r="AI22"/>
      <c r="AJ22"/>
      <c r="AK22"/>
      <c r="AL22"/>
      <c r="AM22"/>
      <c r="AN22"/>
      <c r="AO22"/>
      <c r="AP22"/>
      <c r="AQ22"/>
      <c r="AR22"/>
      <c r="AS22"/>
      <c r="AT22"/>
      <c r="AU22"/>
      <c r="AV22"/>
      <c r="AW22"/>
      <c r="AX22"/>
      <c r="AY22"/>
      <c r="AZ22"/>
      <c r="BA22"/>
      <c r="BB22"/>
      <c r="BC22"/>
    </row>
    <row r="23" spans="2:56" x14ac:dyDescent="0.25">
      <c r="B23" s="62" t="str">
        <f t="shared" si="9"/>
        <v/>
      </c>
      <c r="C23" s="57" t="str">
        <f t="shared" si="10"/>
        <v/>
      </c>
      <c r="D23" s="53"/>
      <c r="E23" s="33" t="str">
        <f t="shared" si="0"/>
        <v/>
      </c>
      <c r="F23" s="53" t="str">
        <f t="shared" si="11"/>
        <v/>
      </c>
      <c r="G23" s="53" t="str">
        <f t="shared" si="12"/>
        <v/>
      </c>
      <c r="H23" s="60" t="str">
        <f t="shared" si="4"/>
        <v/>
      </c>
      <c r="I23" s="53" t="str">
        <f t="shared" si="13"/>
        <v/>
      </c>
      <c r="J23" s="53" t="str">
        <f t="shared" si="14"/>
        <v/>
      </c>
      <c r="K23" s="59" t="str">
        <f t="shared" si="15"/>
        <v/>
      </c>
      <c r="L23" s="57" t="str">
        <f t="shared" si="16"/>
        <v/>
      </c>
      <c r="M23" s="53"/>
      <c r="N23"/>
      <c r="O23" s="65">
        <f>O21-O22</f>
        <v>967</v>
      </c>
      <c r="P23"/>
      <c r="Q23"/>
      <c r="R23"/>
      <c r="S23"/>
      <c r="T23"/>
      <c r="U23"/>
      <c r="V23"/>
      <c r="W23"/>
      <c r="X23"/>
      <c r="Y23"/>
      <c r="Z23"/>
      <c r="AA23"/>
      <c r="AB23"/>
      <c r="AC23"/>
      <c r="AD23"/>
      <c r="AE23"/>
      <c r="AF23"/>
      <c r="AG23"/>
      <c r="AH23"/>
      <c r="AI23"/>
      <c r="AJ23"/>
      <c r="AK23"/>
      <c r="AL23"/>
      <c r="AM23"/>
      <c r="AN23"/>
      <c r="AO23"/>
      <c r="AP23"/>
      <c r="AQ23"/>
      <c r="AR23"/>
      <c r="AS23"/>
      <c r="AT23"/>
      <c r="AU23"/>
      <c r="AV23"/>
      <c r="AW23"/>
      <c r="AX23"/>
      <c r="AY23"/>
      <c r="AZ23"/>
      <c r="BA23"/>
      <c r="BB23"/>
      <c r="BC23"/>
    </row>
    <row r="24" spans="2:56" x14ac:dyDescent="0.25">
      <c r="B24" s="62" t="str">
        <f t="shared" si="9"/>
        <v/>
      </c>
      <c r="C24" s="57" t="str">
        <f t="shared" si="10"/>
        <v/>
      </c>
      <c r="D24" s="53"/>
      <c r="E24" s="33" t="str">
        <f t="shared" si="0"/>
        <v/>
      </c>
      <c r="F24" s="53" t="str">
        <f t="shared" si="11"/>
        <v/>
      </c>
      <c r="G24" s="53" t="str">
        <f t="shared" si="12"/>
        <v/>
      </c>
      <c r="H24" s="60" t="str">
        <f t="shared" si="4"/>
        <v/>
      </c>
      <c r="I24" s="53" t="str">
        <f t="shared" si="13"/>
        <v/>
      </c>
      <c r="J24" s="53" t="str">
        <f t="shared" si="14"/>
        <v/>
      </c>
      <c r="K24" s="59" t="str">
        <f t="shared" si="15"/>
        <v/>
      </c>
      <c r="L24" s="57" t="str">
        <f t="shared" si="16"/>
        <v/>
      </c>
      <c r="M24" s="53"/>
      <c r="N24"/>
      <c r="O24" s="50">
        <f>AA19*Z14</f>
        <v>0</v>
      </c>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c r="BC24"/>
    </row>
    <row r="25" spans="2:56" x14ac:dyDescent="0.25">
      <c r="B25" s="62" t="str">
        <f t="shared" si="9"/>
        <v/>
      </c>
      <c r="C25" s="57" t="str">
        <f t="shared" si="10"/>
        <v/>
      </c>
      <c r="D25" s="53"/>
      <c r="E25" s="33" t="str">
        <f t="shared" si="0"/>
        <v/>
      </c>
      <c r="F25" s="53" t="str">
        <f t="shared" si="11"/>
        <v/>
      </c>
      <c r="G25" s="53" t="str">
        <f t="shared" si="12"/>
        <v/>
      </c>
      <c r="H25" s="60" t="str">
        <f t="shared" si="4"/>
        <v/>
      </c>
      <c r="I25" s="53" t="str">
        <f t="shared" si="13"/>
        <v/>
      </c>
      <c r="J25" s="53" t="str">
        <f t="shared" si="14"/>
        <v/>
      </c>
      <c r="K25" s="59" t="str">
        <f t="shared" si="15"/>
        <v/>
      </c>
      <c r="L25" s="57" t="str">
        <f t="shared" si="16"/>
        <v/>
      </c>
      <c r="M25" s="53"/>
      <c r="N25"/>
      <c r="O25" s="65">
        <f>O23-O24</f>
        <v>967</v>
      </c>
      <c r="P25"/>
      <c r="Q25"/>
      <c r="R25"/>
      <c r="S25"/>
      <c r="T25"/>
      <c r="U25"/>
      <c r="V25"/>
      <c r="W25"/>
      <c r="X25"/>
      <c r="Y25"/>
      <c r="Z25"/>
      <c r="AA25"/>
      <c r="AB25"/>
      <c r="AC25"/>
      <c r="AD25"/>
      <c r="AE25"/>
      <c r="AF25"/>
      <c r="AG25"/>
      <c r="AH25"/>
      <c r="AI25"/>
      <c r="AJ25"/>
      <c r="AK25"/>
      <c r="AL25"/>
      <c r="AM25"/>
      <c r="AN25"/>
      <c r="AO25"/>
      <c r="AP25"/>
      <c r="AQ25"/>
      <c r="AR25"/>
      <c r="AS25"/>
      <c r="AT25"/>
      <c r="AU25"/>
      <c r="AV25"/>
      <c r="AW25"/>
      <c r="AX25"/>
      <c r="AY25"/>
      <c r="AZ25"/>
      <c r="BA25"/>
      <c r="BB25"/>
      <c r="BC25"/>
    </row>
    <row r="26" spans="2:56" x14ac:dyDescent="0.25">
      <c r="B26" s="62" t="str">
        <f t="shared" si="9"/>
        <v/>
      </c>
      <c r="C26" s="57" t="str">
        <f t="shared" si="10"/>
        <v/>
      </c>
      <c r="D26" s="53"/>
      <c r="E26" s="33" t="str">
        <f t="shared" si="0"/>
        <v/>
      </c>
      <c r="F26" s="53" t="str">
        <f t="shared" si="11"/>
        <v/>
      </c>
      <c r="G26" s="53" t="str">
        <f t="shared" si="12"/>
        <v/>
      </c>
      <c r="H26" s="60" t="str">
        <f t="shared" si="4"/>
        <v/>
      </c>
      <c r="I26" s="53" t="str">
        <f t="shared" si="13"/>
        <v/>
      </c>
      <c r="J26" s="53" t="str">
        <f t="shared" si="14"/>
        <v/>
      </c>
      <c r="K26" s="59" t="str">
        <f t="shared" si="15"/>
        <v/>
      </c>
      <c r="L26" s="57" t="str">
        <f t="shared" si="16"/>
        <v/>
      </c>
      <c r="M26" s="53"/>
      <c r="N26"/>
      <c r="O26" s="50">
        <f>AF19*AE14</f>
        <v>625</v>
      </c>
      <c r="P26"/>
      <c r="Q26"/>
      <c r="R26"/>
      <c r="S26"/>
      <c r="T26"/>
      <c r="U26"/>
      <c r="V26"/>
      <c r="W26"/>
      <c r="X26"/>
      <c r="Y26"/>
      <c r="Z26"/>
      <c r="AA26"/>
      <c r="AB26"/>
      <c r="AC26"/>
      <c r="AD26"/>
      <c r="AE26"/>
      <c r="AF26"/>
      <c r="AG26"/>
      <c r="AH26"/>
      <c r="AI26"/>
      <c r="AJ26"/>
      <c r="AK26"/>
      <c r="AL26"/>
      <c r="AM26"/>
      <c r="AN26"/>
      <c r="AO26"/>
      <c r="AP26"/>
      <c r="AQ26"/>
      <c r="AR26"/>
      <c r="AS26"/>
      <c r="AT26"/>
      <c r="AU26"/>
      <c r="AV26"/>
      <c r="AW26"/>
      <c r="AX26"/>
      <c r="AY26"/>
      <c r="AZ26"/>
      <c r="BA26"/>
      <c r="BB26"/>
      <c r="BC26"/>
    </row>
    <row r="27" spans="2:56" x14ac:dyDescent="0.25">
      <c r="B27" s="62" t="str">
        <f t="shared" si="9"/>
        <v/>
      </c>
      <c r="C27" s="57" t="str">
        <f t="shared" si="10"/>
        <v/>
      </c>
      <c r="D27" s="53"/>
      <c r="E27" s="33" t="str">
        <f t="shared" si="0"/>
        <v/>
      </c>
      <c r="F27" s="53" t="str">
        <f t="shared" si="11"/>
        <v/>
      </c>
      <c r="G27" s="53" t="str">
        <f t="shared" si="12"/>
        <v/>
      </c>
      <c r="H27" s="60" t="str">
        <f t="shared" si="4"/>
        <v/>
      </c>
      <c r="I27" s="53" t="str">
        <f t="shared" si="13"/>
        <v/>
      </c>
      <c r="J27" s="53" t="str">
        <f t="shared" si="14"/>
        <v/>
      </c>
      <c r="K27" s="59" t="str">
        <f t="shared" si="15"/>
        <v/>
      </c>
      <c r="L27" s="57" t="str">
        <f t="shared" si="16"/>
        <v/>
      </c>
      <c r="M27" s="53"/>
      <c r="N27"/>
      <c r="O27" s="65">
        <f>O25-O26</f>
        <v>342</v>
      </c>
      <c r="P27"/>
      <c r="Q27"/>
      <c r="R27"/>
      <c r="S27"/>
      <c r="T27"/>
      <c r="U27"/>
      <c r="V27"/>
      <c r="W27"/>
      <c r="X27"/>
      <c r="Y27"/>
      <c r="Z27"/>
      <c r="AA27"/>
      <c r="AB27"/>
      <c r="AC27"/>
      <c r="AD27"/>
      <c r="AE27"/>
      <c r="AF27"/>
      <c r="AG27"/>
      <c r="AH27"/>
      <c r="AI27"/>
      <c r="AJ27"/>
      <c r="AK27"/>
      <c r="AL27"/>
      <c r="AM27"/>
      <c r="AN27"/>
      <c r="AO27"/>
      <c r="AP27"/>
      <c r="AQ27"/>
      <c r="AR27"/>
      <c r="AS27" s="333"/>
      <c r="AT27"/>
      <c r="AU27"/>
      <c r="AV27"/>
      <c r="AW27"/>
      <c r="AX27"/>
      <c r="AY27"/>
      <c r="AZ27"/>
      <c r="BA27"/>
      <c r="BB27"/>
      <c r="BC27"/>
    </row>
    <row r="28" spans="2:56" x14ac:dyDescent="0.25">
      <c r="B28" s="62" t="str">
        <f t="shared" si="9"/>
        <v/>
      </c>
      <c r="C28" s="57" t="str">
        <f t="shared" si="10"/>
        <v/>
      </c>
      <c r="D28" s="53"/>
      <c r="E28" s="33" t="str">
        <f t="shared" si="0"/>
        <v/>
      </c>
      <c r="F28" s="53" t="str">
        <f t="shared" si="11"/>
        <v/>
      </c>
      <c r="G28" s="53" t="str">
        <f t="shared" si="12"/>
        <v/>
      </c>
      <c r="H28" s="60" t="str">
        <f t="shared" si="4"/>
        <v/>
      </c>
      <c r="I28" s="53" t="str">
        <f t="shared" si="13"/>
        <v/>
      </c>
      <c r="J28" s="53" t="str">
        <f t="shared" si="14"/>
        <v/>
      </c>
      <c r="K28" s="59" t="str">
        <f t="shared" si="15"/>
        <v/>
      </c>
      <c r="L28" s="57" t="str">
        <f t="shared" si="16"/>
        <v/>
      </c>
      <c r="M28" s="53"/>
      <c r="N28"/>
      <c r="O28" s="50">
        <f>AK19*AJ14</f>
        <v>250</v>
      </c>
      <c r="P28"/>
      <c r="Q28"/>
      <c r="R28"/>
      <c r="S28"/>
      <c r="T28"/>
      <c r="U28"/>
      <c r="V28"/>
      <c r="W28"/>
      <c r="X28"/>
      <c r="Y28"/>
      <c r="Z28"/>
      <c r="AA28"/>
      <c r="AB28"/>
      <c r="AC28"/>
      <c r="AD28"/>
      <c r="AE28"/>
      <c r="AF28"/>
      <c r="AG28"/>
      <c r="AH28"/>
      <c r="AI28"/>
      <c r="AJ28"/>
      <c r="AK28"/>
      <c r="AL28"/>
      <c r="AM28"/>
      <c r="AN28"/>
      <c r="AO28"/>
      <c r="AP28"/>
      <c r="AQ28"/>
      <c r="AR28"/>
      <c r="AS28" s="333"/>
      <c r="AT28"/>
      <c r="AU28"/>
      <c r="AV28"/>
      <c r="AW28"/>
      <c r="AX28"/>
      <c r="AY28"/>
      <c r="AZ28"/>
      <c r="BA28"/>
      <c r="BB28"/>
      <c r="BC28"/>
    </row>
    <row r="29" spans="2:56" x14ac:dyDescent="0.25">
      <c r="B29" s="62" t="str">
        <f t="shared" si="9"/>
        <v/>
      </c>
      <c r="C29" s="57" t="str">
        <f t="shared" si="10"/>
        <v/>
      </c>
      <c r="D29" s="53"/>
      <c r="E29" s="33" t="str">
        <f t="shared" si="0"/>
        <v/>
      </c>
      <c r="F29" s="53" t="str">
        <f t="shared" si="11"/>
        <v/>
      </c>
      <c r="G29" s="53" t="str">
        <f t="shared" si="12"/>
        <v/>
      </c>
      <c r="H29" s="60" t="str">
        <f t="shared" si="4"/>
        <v/>
      </c>
      <c r="I29" s="53" t="str">
        <f t="shared" si="13"/>
        <v/>
      </c>
      <c r="J29" s="53" t="str">
        <f t="shared" si="14"/>
        <v/>
      </c>
      <c r="K29" s="59" t="str">
        <f t="shared" si="15"/>
        <v/>
      </c>
      <c r="L29" s="57" t="str">
        <f t="shared" si="16"/>
        <v/>
      </c>
      <c r="M29" s="53"/>
      <c r="N29"/>
      <c r="O29" s="65">
        <f>O27-O28</f>
        <v>92</v>
      </c>
      <c r="P29"/>
      <c r="Q29"/>
      <c r="R29"/>
      <c r="S29"/>
      <c r="T29"/>
      <c r="U29"/>
      <c r="V29"/>
      <c r="W29"/>
      <c r="X29"/>
      <c r="Y29"/>
      <c r="Z29"/>
      <c r="AA29"/>
      <c r="AB29"/>
      <c r="AC29"/>
      <c r="AD29"/>
      <c r="AE29"/>
      <c r="AF29"/>
      <c r="AG29"/>
      <c r="AH29"/>
      <c r="AI29"/>
      <c r="AJ29"/>
      <c r="AK29"/>
      <c r="AL29"/>
      <c r="AM29"/>
      <c r="AN29"/>
      <c r="AO29"/>
      <c r="AP29"/>
      <c r="AQ29"/>
      <c r="AR29"/>
      <c r="AS29"/>
      <c r="AT29"/>
      <c r="AU29"/>
      <c r="AV29"/>
      <c r="AW29"/>
      <c r="AX29"/>
      <c r="AY29"/>
      <c r="AZ29"/>
      <c r="BA29"/>
      <c r="BB29"/>
      <c r="BC29"/>
    </row>
    <row r="30" spans="2:56" x14ac:dyDescent="0.25">
      <c r="B30" s="62" t="str">
        <f t="shared" si="9"/>
        <v/>
      </c>
      <c r="C30" s="57" t="str">
        <f t="shared" si="10"/>
        <v/>
      </c>
      <c r="D30" s="53"/>
      <c r="E30" s="33" t="str">
        <f t="shared" si="0"/>
        <v/>
      </c>
      <c r="F30" s="53" t="str">
        <f t="shared" si="11"/>
        <v/>
      </c>
      <c r="G30" s="53" t="str">
        <f t="shared" si="12"/>
        <v/>
      </c>
      <c r="H30" s="60" t="str">
        <f t="shared" si="4"/>
        <v/>
      </c>
      <c r="I30" s="53" t="str">
        <f t="shared" si="13"/>
        <v/>
      </c>
      <c r="J30" s="53" t="str">
        <f t="shared" si="14"/>
        <v/>
      </c>
      <c r="K30" s="59" t="str">
        <f t="shared" si="15"/>
        <v/>
      </c>
      <c r="L30" s="57" t="str">
        <f t="shared" si="16"/>
        <v/>
      </c>
      <c r="M30" s="53"/>
      <c r="N30"/>
      <c r="O30" s="50">
        <f>AP19*AO14</f>
        <v>75</v>
      </c>
      <c r="P30"/>
      <c r="Q30"/>
      <c r="R30"/>
      <c r="S30"/>
      <c r="T30"/>
      <c r="U30"/>
      <c r="V30"/>
      <c r="W30"/>
      <c r="X30"/>
      <c r="Y30"/>
      <c r="Z30"/>
      <c r="AA30"/>
      <c r="AB30"/>
      <c r="AC30"/>
      <c r="AD30"/>
      <c r="AE30"/>
      <c r="AF30"/>
      <c r="AG30"/>
      <c r="AH30"/>
      <c r="AI30"/>
      <c r="AJ30"/>
      <c r="AK30"/>
      <c r="AL30"/>
      <c r="AM30"/>
      <c r="AN30"/>
      <c r="AO30"/>
      <c r="AP30"/>
      <c r="AQ30"/>
      <c r="AR30"/>
      <c r="AS30"/>
      <c r="AT30"/>
      <c r="AU30"/>
      <c r="AV30"/>
      <c r="AW30"/>
      <c r="AX30"/>
      <c r="AY30"/>
      <c r="AZ30"/>
      <c r="BA30"/>
      <c r="BB30"/>
      <c r="BC30"/>
    </row>
    <row r="31" spans="2:56" x14ac:dyDescent="0.25">
      <c r="B31" s="62" t="str">
        <f t="shared" si="9"/>
        <v/>
      </c>
      <c r="C31" s="57" t="str">
        <f t="shared" si="10"/>
        <v/>
      </c>
      <c r="D31" s="53"/>
      <c r="E31" s="33" t="str">
        <f t="shared" si="0"/>
        <v/>
      </c>
      <c r="F31" s="53" t="str">
        <f t="shared" si="11"/>
        <v/>
      </c>
      <c r="G31" s="53" t="str">
        <f t="shared" si="12"/>
        <v/>
      </c>
      <c r="H31" s="60" t="str">
        <f t="shared" si="4"/>
        <v/>
      </c>
      <c r="I31" s="53" t="str">
        <f t="shared" si="13"/>
        <v/>
      </c>
      <c r="J31" s="53" t="str">
        <f t="shared" si="14"/>
        <v/>
      </c>
      <c r="K31" s="59" t="str">
        <f t="shared" si="15"/>
        <v/>
      </c>
      <c r="L31" s="57" t="str">
        <f t="shared" si="16"/>
        <v/>
      </c>
      <c r="M31" s="53"/>
      <c r="N31"/>
      <c r="O31" s="65">
        <f>O29-O30</f>
        <v>17</v>
      </c>
      <c r="P31"/>
      <c r="Q31"/>
      <c r="R31"/>
      <c r="S31"/>
      <c r="T31"/>
      <c r="U31"/>
      <c r="V31"/>
      <c r="W31"/>
      <c r="X31"/>
      <c r="Y31"/>
      <c r="Z31"/>
      <c r="AA31"/>
      <c r="AB31"/>
      <c r="AC31"/>
      <c r="AD31"/>
      <c r="AE31"/>
      <c r="AF31"/>
      <c r="AG31"/>
      <c r="AH31"/>
      <c r="AI31"/>
      <c r="AJ31"/>
      <c r="AK31"/>
      <c r="AL31"/>
      <c r="AM31"/>
      <c r="AN31"/>
      <c r="AO31"/>
      <c r="AP31"/>
      <c r="AQ31"/>
      <c r="AR31"/>
      <c r="AS31"/>
      <c r="AT31"/>
      <c r="AU31"/>
      <c r="AV31"/>
      <c r="AW31"/>
      <c r="AX31"/>
      <c r="AY31"/>
      <c r="AZ31"/>
      <c r="BA31"/>
      <c r="BB31"/>
      <c r="BC31"/>
    </row>
    <row r="32" spans="2:56" x14ac:dyDescent="0.25">
      <c r="B32" s="62" t="str">
        <f t="shared" si="9"/>
        <v/>
      </c>
      <c r="C32" s="57" t="str">
        <f t="shared" si="10"/>
        <v/>
      </c>
      <c r="D32" s="53"/>
      <c r="E32" s="33" t="str">
        <f t="shared" si="0"/>
        <v/>
      </c>
      <c r="F32" s="53" t="str">
        <f t="shared" si="11"/>
        <v/>
      </c>
      <c r="G32" s="53" t="str">
        <f t="shared" si="12"/>
        <v/>
      </c>
      <c r="H32" s="60" t="str">
        <f t="shared" si="4"/>
        <v/>
      </c>
      <c r="I32" s="53" t="str">
        <f t="shared" si="13"/>
        <v/>
      </c>
      <c r="J32" s="53" t="str">
        <f t="shared" si="14"/>
        <v/>
      </c>
      <c r="K32" s="59" t="str">
        <f t="shared" si="15"/>
        <v/>
      </c>
      <c r="L32" s="57" t="str">
        <f t="shared" si="16"/>
        <v/>
      </c>
      <c r="M32" s="53"/>
      <c r="N32"/>
      <c r="O32" s="50">
        <f>AU19*AT14</f>
        <v>15</v>
      </c>
      <c r="P32"/>
      <c r="Q32"/>
      <c r="R32"/>
      <c r="S32"/>
      <c r="T32"/>
      <c r="U32"/>
      <c r="V32"/>
      <c r="W32"/>
      <c r="X32"/>
      <c r="Y32"/>
      <c r="Z32"/>
      <c r="AA32"/>
      <c r="AB32"/>
      <c r="AC32"/>
      <c r="AD32"/>
      <c r="AE32"/>
      <c r="AF32"/>
      <c r="AG32"/>
      <c r="AH32"/>
      <c r="AI32"/>
      <c r="AJ32"/>
      <c r="AK32"/>
      <c r="AL32"/>
      <c r="AM32"/>
      <c r="AN32"/>
      <c r="AO32"/>
      <c r="AP32"/>
      <c r="AQ32"/>
      <c r="AR32"/>
      <c r="AS32"/>
      <c r="AT32"/>
      <c r="AU32"/>
      <c r="AV32"/>
      <c r="AW32"/>
      <c r="AX32"/>
      <c r="AY32"/>
      <c r="AZ32"/>
      <c r="BA32"/>
      <c r="BB32"/>
      <c r="BC32"/>
    </row>
    <row r="33" spans="2:55" x14ac:dyDescent="0.25">
      <c r="B33" s="62" t="str">
        <f>J32</f>
        <v/>
      </c>
      <c r="C33" s="57" t="str">
        <f t="shared" si="10"/>
        <v/>
      </c>
      <c r="D33" s="53"/>
      <c r="E33" s="33" t="str">
        <f t="shared" si="0"/>
        <v/>
      </c>
      <c r="F33" s="53" t="str">
        <f>J32</f>
        <v/>
      </c>
      <c r="G33" s="53" t="str">
        <f t="shared" si="12"/>
        <v/>
      </c>
      <c r="H33" s="60" t="str">
        <f t="shared" si="4"/>
        <v/>
      </c>
      <c r="I33" s="53" t="str">
        <f t="shared" si="13"/>
        <v/>
      </c>
      <c r="J33" s="53" t="str">
        <f t="shared" si="14"/>
        <v/>
      </c>
      <c r="K33" s="59" t="str">
        <f t="shared" si="15"/>
        <v/>
      </c>
      <c r="L33" s="57" t="str">
        <f t="shared" si="16"/>
        <v/>
      </c>
      <c r="M33" s="53"/>
      <c r="N33"/>
      <c r="O33" s="65">
        <f>O31-O32</f>
        <v>2</v>
      </c>
      <c r="P33"/>
      <c r="Q33"/>
      <c r="R33"/>
      <c r="S33"/>
      <c r="T33"/>
      <c r="U33"/>
      <c r="V33"/>
      <c r="W33"/>
      <c r="X33"/>
      <c r="Y33"/>
      <c r="Z33"/>
      <c r="AA33"/>
      <c r="AB33"/>
      <c r="AC33"/>
      <c r="AD33"/>
      <c r="AE33"/>
      <c r="AF33"/>
      <c r="AG33"/>
      <c r="AH33"/>
      <c r="AI33"/>
      <c r="AJ33"/>
      <c r="AK33"/>
      <c r="AL33"/>
      <c r="AM33"/>
      <c r="AN33"/>
      <c r="AO33"/>
      <c r="AP33"/>
      <c r="AQ33"/>
      <c r="AR33"/>
      <c r="AS33"/>
      <c r="AT33"/>
      <c r="AU33"/>
      <c r="AV33"/>
      <c r="AW33"/>
      <c r="AX33"/>
      <c r="AY33"/>
      <c r="AZ33"/>
      <c r="BA33"/>
      <c r="BB33"/>
      <c r="BC33"/>
    </row>
    <row r="34" spans="2:55" x14ac:dyDescent="0.25">
      <c r="B34" s="216" t="str">
        <f t="shared" ref="B34" si="17">J33</f>
        <v/>
      </c>
      <c r="C34" s="235" t="str">
        <f t="shared" si="10"/>
        <v/>
      </c>
      <c r="D34" s="236"/>
      <c r="E34" s="33" t="str">
        <f t="shared" si="0"/>
        <v/>
      </c>
      <c r="F34" s="53" t="str">
        <f t="shared" ref="F34" si="18">J33</f>
        <v/>
      </c>
      <c r="G34" s="53" t="str">
        <f t="shared" si="12"/>
        <v/>
      </c>
      <c r="H34" s="60" t="str">
        <f t="shared" si="4"/>
        <v/>
      </c>
      <c r="I34" s="53" t="str">
        <f t="shared" si="13"/>
        <v/>
      </c>
      <c r="J34" s="53" t="str">
        <f t="shared" si="14"/>
        <v/>
      </c>
      <c r="K34" s="59" t="str">
        <f t="shared" si="15"/>
        <v/>
      </c>
      <c r="L34" s="57" t="str">
        <f t="shared" si="16"/>
        <v/>
      </c>
      <c r="M34" s="53"/>
      <c r="N34"/>
      <c r="O34" s="50">
        <f>AZ19*AY14</f>
        <v>2</v>
      </c>
      <c r="P34"/>
      <c r="Q34"/>
      <c r="R34"/>
      <c r="S34"/>
      <c r="T34"/>
      <c r="U34"/>
      <c r="V34"/>
      <c r="W34"/>
      <c r="X34"/>
      <c r="Y34"/>
      <c r="Z34"/>
      <c r="AA34"/>
      <c r="AB34"/>
      <c r="AC34"/>
      <c r="AD34"/>
      <c r="AE34"/>
      <c r="AF34"/>
      <c r="AG34"/>
      <c r="AH34"/>
      <c r="AI34"/>
      <c r="AJ34"/>
      <c r="AK34"/>
      <c r="AL34"/>
      <c r="AM34"/>
      <c r="AN34"/>
      <c r="AO34"/>
      <c r="AP34"/>
      <c r="AQ34"/>
      <c r="AR34"/>
      <c r="AS34"/>
      <c r="AT34"/>
      <c r="AU34"/>
      <c r="AV34"/>
      <c r="AW34"/>
      <c r="AX34"/>
      <c r="AY34"/>
      <c r="AZ34"/>
      <c r="BA34"/>
      <c r="BB34"/>
      <c r="BC34"/>
    </row>
    <row r="35" spans="2:55" x14ac:dyDescent="0.25">
      <c r="B35" s="216"/>
      <c r="C35" s="235"/>
      <c r="D35" s="236"/>
      <c r="E35" s="33"/>
      <c r="F35" s="53"/>
      <c r="G35" s="53"/>
      <c r="H35" s="60"/>
      <c r="I35" s="53"/>
      <c r="J35" s="53"/>
      <c r="K35" s="59"/>
      <c r="L35" s="57"/>
      <c r="M35" s="53"/>
      <c r="N35"/>
      <c r="O35" s="65">
        <f>O33-O34</f>
        <v>0</v>
      </c>
      <c r="P35"/>
      <c r="Q35"/>
      <c r="R35"/>
      <c r="S35"/>
      <c r="T35"/>
      <c r="U35"/>
      <c r="V35"/>
      <c r="W35"/>
      <c r="X35"/>
      <c r="Y35"/>
      <c r="Z35"/>
      <c r="AA35"/>
      <c r="AB35"/>
      <c r="AC35"/>
      <c r="AD35"/>
      <c r="AE35"/>
      <c r="AF35"/>
      <c r="AG35"/>
      <c r="AH35"/>
      <c r="AI35"/>
      <c r="AJ35"/>
      <c r="AK35"/>
      <c r="AL35"/>
      <c r="AM35"/>
      <c r="AN35"/>
      <c r="AO35"/>
      <c r="AP35"/>
      <c r="AQ35"/>
      <c r="AR35"/>
      <c r="AS35"/>
      <c r="AT35"/>
      <c r="AU35"/>
      <c r="AV35"/>
      <c r="AW35"/>
      <c r="AX35"/>
      <c r="AY35"/>
      <c r="AZ35"/>
      <c r="BA35"/>
      <c r="BB35"/>
      <c r="BC35"/>
    </row>
    <row r="36" spans="2:55" x14ac:dyDescent="0.25">
      <c r="B36" s="216"/>
      <c r="C36" s="11" t="s">
        <v>68</v>
      </c>
      <c r="D36" s="165"/>
      <c r="E36" s="234"/>
      <c r="F36" s="11"/>
      <c r="G36" s="11"/>
      <c r="H36" s="234"/>
      <c r="I36" s="11"/>
      <c r="J36" s="11"/>
      <c r="K36" s="59"/>
      <c r="L36" s="57"/>
      <c r="M36" s="53"/>
      <c r="N36"/>
      <c r="O36"/>
      <c r="P36"/>
      <c r="Q36"/>
      <c r="R36"/>
      <c r="S36"/>
      <c r="T36"/>
      <c r="U36"/>
      <c r="V36"/>
      <c r="W36"/>
      <c r="X36"/>
      <c r="Y36"/>
      <c r="Z36"/>
      <c r="AA36"/>
      <c r="AB36"/>
      <c r="AC36"/>
      <c r="AD36"/>
      <c r="AE36"/>
      <c r="AF36"/>
      <c r="AG36"/>
      <c r="AH36"/>
      <c r="AI36"/>
      <c r="AJ36"/>
      <c r="AK36"/>
      <c r="AL36"/>
      <c r="AM36"/>
      <c r="AN36"/>
      <c r="AO36"/>
      <c r="AP36"/>
      <c r="AQ36"/>
      <c r="AR36"/>
      <c r="AS36"/>
      <c r="AT36"/>
      <c r="AU36"/>
      <c r="AV36"/>
      <c r="AW36"/>
      <c r="AX36"/>
      <c r="AY36"/>
      <c r="AZ36"/>
      <c r="BA36"/>
      <c r="BB36"/>
      <c r="BC36"/>
    </row>
    <row r="37" spans="2:55" x14ac:dyDescent="0.25">
      <c r="B37" s="216"/>
      <c r="C37" s="11" t="s">
        <v>18</v>
      </c>
      <c r="D37" s="165"/>
      <c r="E37" s="234"/>
      <c r="F37" s="11"/>
      <c r="G37" s="11"/>
      <c r="H37" s="234"/>
      <c r="I37" s="11"/>
      <c r="J37" s="11"/>
      <c r="K37" s="59"/>
      <c r="L37" s="57"/>
      <c r="M37" s="53"/>
      <c r="N37"/>
      <c r="O37"/>
      <c r="P37"/>
      <c r="Q37"/>
      <c r="R37"/>
      <c r="S37"/>
      <c r="T37"/>
      <c r="U37"/>
      <c r="V37"/>
      <c r="W37"/>
      <c r="X37"/>
      <c r="Y37"/>
      <c r="Z37"/>
      <c r="AA37"/>
      <c r="AB37"/>
      <c r="AC37"/>
      <c r="AD37"/>
      <c r="AE37"/>
      <c r="AF37"/>
      <c r="AG37"/>
      <c r="AH37"/>
      <c r="AI37"/>
      <c r="AJ37"/>
      <c r="AK37"/>
      <c r="AL37"/>
      <c r="AM37"/>
      <c r="AN37"/>
      <c r="AO37"/>
      <c r="AP37"/>
      <c r="AQ37"/>
      <c r="AR37"/>
      <c r="AS37"/>
      <c r="AT37"/>
      <c r="AU37"/>
      <c r="AV37"/>
      <c r="AW37"/>
      <c r="AX37"/>
      <c r="AY37"/>
      <c r="AZ37"/>
      <c r="BA37"/>
      <c r="BB37"/>
      <c r="BC37"/>
    </row>
    <row r="38" spans="2:55" x14ac:dyDescent="0.25">
      <c r="B38" s="216"/>
      <c r="C38" s="237"/>
      <c r="D38" s="165"/>
      <c r="E38" s="234"/>
      <c r="F38" s="295">
        <f ca="1">RANDBETWEEN(100,999)</f>
        <v>245</v>
      </c>
      <c r="G38" s="296" t="s">
        <v>13</v>
      </c>
      <c r="H38" s="296" t="s">
        <v>70</v>
      </c>
      <c r="I38" s="11"/>
      <c r="J38" s="11"/>
      <c r="K38" s="59"/>
      <c r="L38" s="57"/>
      <c r="M38" s="53"/>
      <c r="N38"/>
      <c r="O38"/>
      <c r="P38"/>
      <c r="Q38"/>
      <c r="R38"/>
      <c r="S38"/>
      <c r="T38"/>
      <c r="U38"/>
      <c r="V38"/>
      <c r="W38"/>
      <c r="X38"/>
      <c r="Y38"/>
      <c r="Z38"/>
      <c r="AA38"/>
      <c r="AB38"/>
      <c r="AC38"/>
      <c r="AD38"/>
      <c r="AE38"/>
      <c r="AF38"/>
      <c r="AG38"/>
      <c r="AH38"/>
      <c r="AI38"/>
      <c r="AJ38"/>
      <c r="AK38"/>
      <c r="AL38"/>
      <c r="AM38"/>
      <c r="AN38"/>
      <c r="AO38"/>
      <c r="AP38"/>
      <c r="AQ38"/>
      <c r="AR38"/>
      <c r="AS38"/>
      <c r="AT38"/>
      <c r="AU38"/>
      <c r="AV38"/>
      <c r="AW38"/>
      <c r="AX38"/>
      <c r="AY38"/>
      <c r="AZ38"/>
      <c r="BA38"/>
      <c r="BB38"/>
      <c r="BC38"/>
    </row>
    <row r="39" spans="2:55" x14ac:dyDescent="0.25">
      <c r="B39" s="216"/>
      <c r="C39" s="237"/>
      <c r="D39" s="165"/>
      <c r="E39" s="234"/>
      <c r="F39" s="295"/>
      <c r="G39" s="296"/>
      <c r="H39" s="296"/>
      <c r="I39" s="46">
        <f ca="1">RANDBETWEEN(2,16)</f>
        <v>11</v>
      </c>
      <c r="J39" s="46"/>
      <c r="K39" s="59"/>
      <c r="L39" s="57"/>
      <c r="M39" s="53"/>
      <c r="N39"/>
      <c r="O39"/>
      <c r="P39"/>
      <c r="Q39"/>
      <c r="R39"/>
      <c r="S39"/>
      <c r="T39"/>
      <c r="U39"/>
      <c r="V39"/>
      <c r="W39"/>
      <c r="X39"/>
      <c r="Y39"/>
      <c r="Z39"/>
      <c r="AA39"/>
      <c r="AB39"/>
      <c r="AC39"/>
      <c r="AD39"/>
      <c r="AE39"/>
      <c r="AF39"/>
      <c r="AG39"/>
      <c r="AH39"/>
      <c r="AI39"/>
      <c r="AJ39"/>
      <c r="AK39"/>
      <c r="AL39"/>
      <c r="AM39"/>
      <c r="AN39"/>
      <c r="AO39"/>
      <c r="AP39"/>
      <c r="AQ39"/>
      <c r="AR39"/>
      <c r="AS39"/>
      <c r="AT39"/>
      <c r="AU39"/>
      <c r="AV39"/>
      <c r="AW39"/>
      <c r="AX39"/>
      <c r="AY39"/>
      <c r="AZ39"/>
      <c r="BA39"/>
      <c r="BB39"/>
      <c r="BC39"/>
    </row>
    <row r="40" spans="2:55" x14ac:dyDescent="0.25">
      <c r="B40" s="216"/>
      <c r="C40" s="235"/>
      <c r="D40" s="236"/>
      <c r="E40" s="33"/>
      <c r="F40" s="53"/>
      <c r="G40" s="53"/>
      <c r="H40" s="60"/>
      <c r="I40" s="53"/>
      <c r="J40" s="53"/>
      <c r="K40" s="59"/>
      <c r="L40" s="57"/>
      <c r="M40" s="53"/>
      <c r="N40"/>
      <c r="O40"/>
      <c r="P40"/>
      <c r="Q40"/>
      <c r="R40"/>
      <c r="S40"/>
      <c r="T40"/>
      <c r="U40"/>
      <c r="V40"/>
      <c r="W40"/>
      <c r="X40"/>
      <c r="Y40"/>
      <c r="Z40"/>
      <c r="AA40"/>
      <c r="AB40"/>
      <c r="AC40"/>
      <c r="AD40"/>
      <c r="AE40"/>
      <c r="AF40"/>
      <c r="AG40"/>
      <c r="AH40"/>
      <c r="AI40"/>
      <c r="AJ40"/>
      <c r="AK40"/>
      <c r="AL40"/>
      <c r="AM40"/>
      <c r="AN40"/>
      <c r="AO40"/>
      <c r="AP40"/>
      <c r="AQ40"/>
      <c r="AR40"/>
      <c r="AS40"/>
      <c r="AT40"/>
      <c r="AU40"/>
      <c r="AV40"/>
      <c r="AW40"/>
      <c r="AX40"/>
      <c r="AY40"/>
      <c r="AZ40"/>
      <c r="BA40"/>
      <c r="BB40"/>
      <c r="BC40"/>
    </row>
    <row r="41" spans="2:55" x14ac:dyDescent="0.25">
      <c r="B41" s="216"/>
      <c r="C41" s="235"/>
      <c r="D41" s="236"/>
      <c r="E41" s="33"/>
      <c r="F41" s="53"/>
      <c r="G41" s="53"/>
      <c r="H41" s="60"/>
      <c r="I41" s="53"/>
      <c r="J41" s="53"/>
      <c r="K41" s="59"/>
      <c r="L41" s="57"/>
      <c r="M41" s="53"/>
      <c r="N41"/>
      <c r="O41"/>
      <c r="P41"/>
      <c r="Q41"/>
      <c r="R41"/>
      <c r="S41"/>
      <c r="T41"/>
      <c r="U41"/>
      <c r="V41"/>
      <c r="W41"/>
      <c r="X41"/>
      <c r="Y41"/>
      <c r="Z41"/>
      <c r="AA41"/>
      <c r="AB41"/>
      <c r="AC41"/>
      <c r="AD41"/>
      <c r="AE41"/>
      <c r="AF41"/>
      <c r="AG41"/>
      <c r="AH41"/>
      <c r="AI41"/>
      <c r="AJ41"/>
      <c r="AK41"/>
      <c r="AL41"/>
      <c r="AM41"/>
      <c r="AN41"/>
      <c r="AO41"/>
      <c r="AP41"/>
      <c r="AQ41"/>
      <c r="AR41"/>
      <c r="AS41"/>
      <c r="AT41"/>
      <c r="AU41"/>
      <c r="AV41"/>
      <c r="AW41"/>
      <c r="AX41"/>
      <c r="AY41"/>
      <c r="AZ41"/>
      <c r="BA41"/>
      <c r="BB41"/>
      <c r="BC41"/>
    </row>
    <row r="42" spans="2:55" x14ac:dyDescent="0.25">
      <c r="B42" s="216"/>
      <c r="C42" s="235"/>
      <c r="D42" s="236"/>
      <c r="E42" s="33"/>
      <c r="F42" s="53"/>
      <c r="G42" s="53"/>
      <c r="H42" s="60"/>
      <c r="I42" s="53"/>
      <c r="J42" s="53"/>
      <c r="K42" s="59"/>
      <c r="L42" s="57"/>
    </row>
    <row r="43" spans="2:55" x14ac:dyDescent="0.25">
      <c r="D43" s="59"/>
      <c r="E43" s="53"/>
      <c r="F43" s="53"/>
      <c r="G43" s="53"/>
      <c r="H43" s="60"/>
      <c r="I43" s="53"/>
      <c r="J43" s="53"/>
      <c r="K43" s="59"/>
      <c r="L43" s="53"/>
    </row>
    <row r="44" spans="2:55" x14ac:dyDescent="0.25">
      <c r="C44" s="264" t="b">
        <v>1</v>
      </c>
    </row>
  </sheetData>
  <sheetProtection sheet="1" selectLockedCells="1"/>
  <mergeCells count="48">
    <mergeCell ref="F4:G4"/>
    <mergeCell ref="Z5:AA6"/>
    <mergeCell ref="AC5:AD6"/>
    <mergeCell ref="AE5:AF6"/>
    <mergeCell ref="B6:B7"/>
    <mergeCell ref="D6:D7"/>
    <mergeCell ref="F6:F7"/>
    <mergeCell ref="G7:H7"/>
    <mergeCell ref="B12:E12"/>
    <mergeCell ref="G12:K12"/>
    <mergeCell ref="U14:Y14"/>
    <mergeCell ref="Z14:AD14"/>
    <mergeCell ref="O14:T14"/>
    <mergeCell ref="AY14:BC14"/>
    <mergeCell ref="AN15:AN16"/>
    <mergeCell ref="T18:T19"/>
    <mergeCell ref="Y18:Y19"/>
    <mergeCell ref="AD18:AD19"/>
    <mergeCell ref="AI18:AI19"/>
    <mergeCell ref="AN18:AN19"/>
    <mergeCell ref="AR15:AR16"/>
    <mergeCell ref="AD15:AD16"/>
    <mergeCell ref="AE14:AI14"/>
    <mergeCell ref="AH15:AH16"/>
    <mergeCell ref="AI15:AI16"/>
    <mergeCell ref="AM15:AM16"/>
    <mergeCell ref="T15:T16"/>
    <mergeCell ref="X15:X16"/>
    <mergeCell ref="Y15:Y16"/>
    <mergeCell ref="BC18:BC19"/>
    <mergeCell ref="AZ20:AZ21"/>
    <mergeCell ref="AS27:AS28"/>
    <mergeCell ref="AW15:AW16"/>
    <mergeCell ref="AX15:AX16"/>
    <mergeCell ref="BB15:BB16"/>
    <mergeCell ref="BC15:BC16"/>
    <mergeCell ref="AS18:AS19"/>
    <mergeCell ref="AS15:AS16"/>
    <mergeCell ref="F38:F39"/>
    <mergeCell ref="G38:G39"/>
    <mergeCell ref="H38:H39"/>
    <mergeCell ref="AG6:AH6"/>
    <mergeCell ref="AX18:AX19"/>
    <mergeCell ref="AJ14:AN14"/>
    <mergeCell ref="AO14:AS14"/>
    <mergeCell ref="AT14:AX14"/>
    <mergeCell ref="S15:S16"/>
    <mergeCell ref="AC15:AC16"/>
  </mergeCells>
  <conditionalFormatting sqref="O13:BD13 O22:BD26 O19:S19 U19:X19 Z18:AC19 AE18:AH19 AJ18:AM19 AO18:AR19 AT18:AW19 AY18:BB19 BD18:BD19 O29:BD35 O27:AR28 AT27:BD28 O17:BD17 O15:S16 U15:X16 Z15:AC16 AE15:AH16 AJ15:AM16 AO15:AR16 AT15:AW16 AY15:BB16 BD15:BD16 O20:AY21 BA20:BD21 O18:Y18 AD18 AI18 AN18 AS18 AX18 BC18 AS27 T15 Y15 AD15 AI15 AN15 AS15 AX15 BC15 AZ20 U14:BD14 O14">
    <cfRule type="expression" dxfId="20" priority="31">
      <formula>$B$6&gt;$O$14*($G$7)-1</formula>
    </cfRule>
  </conditionalFormatting>
  <conditionalFormatting sqref="B40 F6 C16:E33 B17:B33 F16:L33 O18:BC35 O14 U14 Z14 AE14 AJ14 AO14 AT14 AY14">
    <cfRule type="expression" dxfId="19" priority="1">
      <formula>$C$44=TRUE</formula>
    </cfRule>
  </conditionalFormatting>
  <dataValidations count="2">
    <dataValidation type="whole" allowBlank="1" showInputMessage="1" showErrorMessage="1" error="Es werden nur Werte bis 100.000 unterstützt." sqref="B6:B7" xr:uid="{DF782945-C037-4BB3-BCE2-F0B43DA9FC4C}">
      <formula1>0</formula1>
      <formula2>100000</formula2>
    </dataValidation>
    <dataValidation allowBlank="1" showInputMessage="1" showErrorMessage="1" error="Der Zahlenwert muss kleiner als die Basis sein." sqref="N18:BD18 N20:BD64 N19:Q19 S19 U19:BD19" xr:uid="{DFE27A2E-2C6E-4467-8E01-0475ADC6E0AB}"/>
  </dataValidations>
  <pageMargins left="0.70866141732283472" right="0.70866141732283472" top="0.78740157480314965" bottom="0.78740157480314965" header="0.31496062992125984" footer="0.31496062992125984"/>
  <pageSetup paperSize="9" orientation="portrait" r:id="rId1"/>
  <colBreaks count="1" manualBreakCount="1">
    <brk id="14" min="1" max="34" man="1"/>
  </colBreaks>
  <drawing r:id="rId2"/>
  <legacyDrawing r:id="rId3"/>
  <mc:AlternateContent xmlns:mc="http://schemas.openxmlformats.org/markup-compatibility/2006">
    <mc:Choice Requires="x14">
      <controls>
        <mc:AlternateContent xmlns:mc="http://schemas.openxmlformats.org/markup-compatibility/2006">
          <mc:Choice Requires="x14">
            <control shapeId="5122" r:id="rId4" name="Check Box 2">
              <controlPr locked="0" defaultSize="0" autoFill="0" autoLine="0" autoPict="0" altText="Rechenweg und Lösung ausblenden">
                <anchor moveWithCells="1">
                  <from>
                    <xdr:col>1</xdr:col>
                    <xdr:colOff>28575</xdr:colOff>
                    <xdr:row>39</xdr:row>
                    <xdr:rowOff>66675</xdr:rowOff>
                  </from>
                  <to>
                    <xdr:col>5</xdr:col>
                    <xdr:colOff>381000</xdr:colOff>
                    <xdr:row>41</xdr:row>
                    <xdr:rowOff>38100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374CDB-A12C-4069-95CB-FE9982AD9510}">
  <dimension ref="B2:AI27"/>
  <sheetViews>
    <sheetView showGridLines="0" showRowColHeaders="0" zoomScaleNormal="100" workbookViewId="0">
      <selection activeCell="C27" sqref="C27"/>
    </sheetView>
  </sheetViews>
  <sheetFormatPr baseColWidth="10" defaultColWidth="9.140625" defaultRowHeight="15.75" outlineLevelRow="1" x14ac:dyDescent="0.25"/>
  <cols>
    <col min="1" max="1" width="3.42578125" style="6" customWidth="1"/>
    <col min="2" max="2" width="9.140625" style="6"/>
    <col min="3" max="3" width="4.85546875" style="6" customWidth="1"/>
    <col min="4" max="7" width="3.140625" style="6" customWidth="1"/>
    <col min="8" max="8" width="3.28515625" style="6" customWidth="1"/>
    <col min="9" max="19" width="3.140625" style="6" customWidth="1"/>
    <col min="20" max="20" width="19.28515625" style="6" customWidth="1"/>
    <col min="21" max="21" width="3.28515625" style="6" customWidth="1"/>
    <col min="22" max="22" width="4.28515625" style="6" customWidth="1"/>
    <col min="23" max="23" width="9.140625" style="6"/>
    <col min="24" max="27" width="3.140625" style="6" customWidth="1"/>
    <col min="28" max="28" width="2.5703125" style="6" customWidth="1"/>
    <col min="29" max="29" width="3.5703125" style="6" customWidth="1"/>
    <col min="30" max="30" width="3.7109375" style="6" customWidth="1"/>
    <col min="31" max="31" width="3" style="6" customWidth="1"/>
    <col min="32" max="32" width="4.7109375" style="6" customWidth="1"/>
    <col min="33" max="16384" width="9.140625" style="6"/>
  </cols>
  <sheetData>
    <row r="2" spans="2:35" x14ac:dyDescent="0.25">
      <c r="B2" s="1" t="str">
        <f>CONCATENATE("Schriftliche Addition im ",C4,"er-System")</f>
        <v>Schriftliche Addition im 5er-System</v>
      </c>
      <c r="C2" s="1"/>
      <c r="D2" s="1"/>
      <c r="E2" s="3"/>
      <c r="F2" s="3"/>
      <c r="G2" s="1"/>
      <c r="H2" s="1"/>
      <c r="I2" s="1"/>
    </row>
    <row r="4" spans="2:35" x14ac:dyDescent="0.25">
      <c r="B4" s="6" t="s">
        <v>20</v>
      </c>
      <c r="C4" s="78">
        <v>5</v>
      </c>
      <c r="G4" s="129" t="s">
        <v>8</v>
      </c>
      <c r="V4" s="11"/>
      <c r="W4" s="11"/>
      <c r="X4" s="11"/>
      <c r="Y4" s="11"/>
      <c r="Z4" s="11"/>
      <c r="AA4" s="11"/>
      <c r="AB4" s="11"/>
      <c r="AC4" s="11"/>
      <c r="AD4" s="11"/>
      <c r="AE4" s="11"/>
      <c r="AF4" s="11"/>
      <c r="AG4" s="11"/>
      <c r="AH4" s="11"/>
      <c r="AI4" s="11"/>
    </row>
    <row r="5" spans="2:35" x14ac:dyDescent="0.25">
      <c r="C5" s="64"/>
      <c r="V5" s="11" t="s">
        <v>75</v>
      </c>
      <c r="W5" s="11"/>
      <c r="X5" s="11"/>
      <c r="Y5" s="11"/>
      <c r="Z5" s="11"/>
      <c r="AA5" s="11"/>
      <c r="AB5" s="11"/>
      <c r="AC5" s="11"/>
      <c r="AD5" s="11"/>
      <c r="AE5" s="11"/>
      <c r="AF5" s="11"/>
      <c r="AG5" s="11"/>
      <c r="AH5" s="11"/>
      <c r="AI5" s="11"/>
    </row>
    <row r="6" spans="2:35" x14ac:dyDescent="0.25">
      <c r="B6" s="130" t="s">
        <v>30</v>
      </c>
      <c r="D6" s="130">
        <v>0</v>
      </c>
      <c r="E6" s="130">
        <v>1</v>
      </c>
      <c r="F6" s="130">
        <f>IF(E6&lt;$C$4-1,E6+1,"")</f>
        <v>2</v>
      </c>
      <c r="G6" s="130">
        <f t="shared" ref="G6:S6" si="0">IF(F6&lt;$C$4-1,F6+1,"")</f>
        <v>3</v>
      </c>
      <c r="H6" s="130">
        <f t="shared" si="0"/>
        <v>4</v>
      </c>
      <c r="I6" s="130" t="str">
        <f t="shared" si="0"/>
        <v/>
      </c>
      <c r="J6" s="130" t="str">
        <f t="shared" si="0"/>
        <v/>
      </c>
      <c r="K6" s="130" t="str">
        <f t="shared" si="0"/>
        <v/>
      </c>
      <c r="L6" s="130" t="str">
        <f t="shared" si="0"/>
        <v/>
      </c>
      <c r="M6" s="130" t="str">
        <f t="shared" si="0"/>
        <v/>
      </c>
      <c r="N6" s="130" t="str">
        <f t="shared" si="0"/>
        <v/>
      </c>
      <c r="O6" s="130" t="str">
        <f t="shared" si="0"/>
        <v/>
      </c>
      <c r="P6" s="130" t="str">
        <f t="shared" si="0"/>
        <v/>
      </c>
      <c r="Q6" s="130" t="str">
        <f>IF(P6&lt;$C$4-1,P6+1,"")</f>
        <v/>
      </c>
      <c r="R6" s="130" t="str">
        <f t="shared" si="0"/>
        <v/>
      </c>
      <c r="S6" s="130" t="str">
        <f t="shared" si="0"/>
        <v/>
      </c>
      <c r="V6" s="11" t="s">
        <v>18</v>
      </c>
      <c r="Y6" s="11"/>
      <c r="Z6" s="11"/>
      <c r="AA6" s="11"/>
      <c r="AB6" s="11"/>
      <c r="AC6" s="11"/>
      <c r="AD6" s="11"/>
      <c r="AE6" s="11"/>
      <c r="AF6" s="11"/>
      <c r="AG6" s="11"/>
      <c r="AH6" s="11"/>
      <c r="AI6" s="11"/>
    </row>
    <row r="7" spans="2:35" x14ac:dyDescent="0.25">
      <c r="B7" s="6" t="s">
        <v>21</v>
      </c>
      <c r="D7" s="120">
        <f>IF(D6="","",IF(D6=10,"A",IF(D6=11,"B",IF(D6=12,"C",IF(D6=13,"D",IF(D6=14,"E",IF(D6=15,"F",D6)))))))</f>
        <v>0</v>
      </c>
      <c r="E7" s="120">
        <f t="shared" ref="E7:S7" si="1">IF(E6="","",IF(E6=10,"A",IF(E6=11,"B",IF(E6=12,"C",IF(E6=13,"D",IF(E6=14,"E",IF(E6=15,"F",E6)))))))</f>
        <v>1</v>
      </c>
      <c r="F7" s="120">
        <f t="shared" si="1"/>
        <v>2</v>
      </c>
      <c r="G7" s="120">
        <f t="shared" si="1"/>
        <v>3</v>
      </c>
      <c r="H7" s="120">
        <f t="shared" si="1"/>
        <v>4</v>
      </c>
      <c r="I7" s="120" t="str">
        <f t="shared" si="1"/>
        <v/>
      </c>
      <c r="J7" s="120" t="str">
        <f t="shared" si="1"/>
        <v/>
      </c>
      <c r="K7" s="120" t="str">
        <f t="shared" si="1"/>
        <v/>
      </c>
      <c r="L7" s="120" t="str">
        <f t="shared" si="1"/>
        <v/>
      </c>
      <c r="M7" s="120" t="str">
        <f t="shared" si="1"/>
        <v/>
      </c>
      <c r="N7" s="120" t="str">
        <f t="shared" si="1"/>
        <v/>
      </c>
      <c r="O7" s="120" t="str">
        <f t="shared" si="1"/>
        <v/>
      </c>
      <c r="P7" s="120" t="str">
        <f t="shared" si="1"/>
        <v/>
      </c>
      <c r="Q7" s="120" t="str">
        <f t="shared" si="1"/>
        <v/>
      </c>
      <c r="R7" s="120" t="str">
        <f t="shared" si="1"/>
        <v/>
      </c>
      <c r="S7" s="120" t="str">
        <f t="shared" si="1"/>
        <v/>
      </c>
      <c r="V7" s="11"/>
      <c r="W7" s="11"/>
      <c r="X7" s="11"/>
      <c r="Y7" s="11"/>
      <c r="Z7" s="11"/>
      <c r="AA7" s="11"/>
      <c r="AB7" s="11"/>
      <c r="AC7" s="11"/>
      <c r="AD7" s="11"/>
      <c r="AE7" s="11"/>
      <c r="AF7" s="11"/>
      <c r="AG7" s="11"/>
      <c r="AH7" s="11"/>
      <c r="AI7" s="11"/>
    </row>
    <row r="8" spans="2:35" x14ac:dyDescent="0.25">
      <c r="V8" s="11" t="s">
        <v>29</v>
      </c>
      <c r="Y8" s="11"/>
      <c r="Z8" s="11"/>
      <c r="AA8" s="11">
        <f ca="1">RANDBETWEEN(2,16)</f>
        <v>3</v>
      </c>
      <c r="AB8" s="11" t="s">
        <v>22</v>
      </c>
      <c r="AG8" s="11"/>
      <c r="AH8" s="11"/>
      <c r="AI8" s="11"/>
    </row>
    <row r="9" spans="2:35" x14ac:dyDescent="0.25">
      <c r="V9" s="11"/>
      <c r="W9" s="11"/>
      <c r="X9" s="11"/>
      <c r="Y9" s="11"/>
      <c r="Z9" s="11"/>
      <c r="AA9" s="11"/>
      <c r="AB9" s="11"/>
      <c r="AC9" s="11"/>
      <c r="AD9" s="11"/>
      <c r="AE9" s="11"/>
      <c r="AF9" s="11"/>
      <c r="AG9" s="11"/>
      <c r="AH9" s="11"/>
      <c r="AI9" s="11"/>
    </row>
    <row r="10" spans="2:35" x14ac:dyDescent="0.25">
      <c r="F10" s="348">
        <v>4</v>
      </c>
      <c r="G10" s="348">
        <v>4</v>
      </c>
      <c r="H10" s="348">
        <v>3</v>
      </c>
      <c r="I10" s="348">
        <v>0</v>
      </c>
      <c r="V10" s="11"/>
      <c r="W10" s="11"/>
      <c r="X10" s="296">
        <f t="shared" ref="X10:Z10" ca="1" si="2">IF(AE10="","",IF(AE10=10,"A",IF(AE10=11,"B",IF(AE10=12,"C",IF(AE10=13,"D",IF(AE10=14,"E",IF(AE10=15,"F",AE10)))))))</f>
        <v>1</v>
      </c>
      <c r="Y10" s="296">
        <f t="shared" ca="1" si="2"/>
        <v>1</v>
      </c>
      <c r="Z10" s="296">
        <f t="shared" ca="1" si="2"/>
        <v>2</v>
      </c>
      <c r="AA10" s="296">
        <f ca="1">IF(AH10="","",IF(AH10=10,"A",IF(AH10=11,"B",IF(AH10=12,"C",IF(AH10=13,"D",IF(AH10=14,"E",IF(AH10=15,"F",AH10)))))))</f>
        <v>1</v>
      </c>
      <c r="AB10" s="11"/>
      <c r="AC10" s="11"/>
      <c r="AD10" s="11"/>
      <c r="AE10" s="340">
        <f ca="1">RANDBETWEEN(0,$AA$8-1)</f>
        <v>1</v>
      </c>
      <c r="AF10" s="340">
        <f ca="1">RANDBETWEEN(0,$AA$8-1)</f>
        <v>1</v>
      </c>
      <c r="AG10" s="340">
        <f ca="1">RANDBETWEEN(0,$AA$8-1)</f>
        <v>2</v>
      </c>
      <c r="AH10" s="340">
        <f ca="1">RANDBETWEEN(0,$AA$8-1)</f>
        <v>1</v>
      </c>
      <c r="AI10" s="11"/>
    </row>
    <row r="11" spans="2:35" ht="11.25" customHeight="1" x14ac:dyDescent="0.25">
      <c r="F11" s="348"/>
      <c r="G11" s="348"/>
      <c r="H11" s="348"/>
      <c r="I11" s="348"/>
      <c r="J11" s="66">
        <f>C4</f>
        <v>5</v>
      </c>
      <c r="V11" s="11"/>
      <c r="W11" s="11"/>
      <c r="X11" s="296"/>
      <c r="Y11" s="296"/>
      <c r="Z11" s="296"/>
      <c r="AA11" s="296"/>
      <c r="AB11" s="67">
        <f ca="1">AA8</f>
        <v>3</v>
      </c>
      <c r="AC11" s="11"/>
      <c r="AD11" s="11"/>
      <c r="AE11" s="340"/>
      <c r="AF11" s="340"/>
      <c r="AG11" s="340"/>
      <c r="AH11" s="340"/>
      <c r="AI11" s="11"/>
    </row>
    <row r="12" spans="2:35" x14ac:dyDescent="0.25">
      <c r="F12" s="348">
        <v>1</v>
      </c>
      <c r="G12" s="348">
        <v>4</v>
      </c>
      <c r="H12" s="348">
        <v>4</v>
      </c>
      <c r="I12" s="348">
        <v>0</v>
      </c>
      <c r="V12" s="11"/>
      <c r="W12" s="11"/>
      <c r="X12" s="296">
        <f t="shared" ref="X12:AA12" ca="1" si="3">IF(AE12="","",IF(AE12=10,"A",IF(AE12=11,"B",IF(AE12=12,"C",IF(AE12=13,"D",IF(AE12=14,"E",IF(AE12=15,"F",AE12)))))))</f>
        <v>2</v>
      </c>
      <c r="Y12" s="296">
        <f t="shared" ca="1" si="3"/>
        <v>0</v>
      </c>
      <c r="Z12" s="296">
        <f t="shared" ca="1" si="3"/>
        <v>0</v>
      </c>
      <c r="AA12" s="296">
        <f t="shared" ca="1" si="3"/>
        <v>0</v>
      </c>
      <c r="AB12" s="11"/>
      <c r="AC12" s="11"/>
      <c r="AD12" s="11"/>
      <c r="AE12" s="340">
        <f ca="1">RANDBETWEEN(0,$AA$8-1)</f>
        <v>2</v>
      </c>
      <c r="AF12" s="340">
        <f ca="1">RANDBETWEEN(0,$AA$8-1)</f>
        <v>0</v>
      </c>
      <c r="AG12" s="340">
        <f ca="1">RANDBETWEEN(0,$AA$8-1)</f>
        <v>0</v>
      </c>
      <c r="AH12" s="340">
        <f ca="1">RANDBETWEEN(0,$AA$8-1)</f>
        <v>0</v>
      </c>
      <c r="AI12" s="11"/>
    </row>
    <row r="13" spans="2:35" ht="11.25" customHeight="1" x14ac:dyDescent="0.25">
      <c r="F13" s="348"/>
      <c r="G13" s="348"/>
      <c r="H13" s="348"/>
      <c r="I13" s="348"/>
      <c r="J13" s="66">
        <f>C4</f>
        <v>5</v>
      </c>
      <c r="M13" s="129" t="s">
        <v>73</v>
      </c>
      <c r="V13" s="11"/>
      <c r="W13" s="11"/>
      <c r="X13" s="296"/>
      <c r="Y13" s="296"/>
      <c r="Z13" s="296"/>
      <c r="AA13" s="296"/>
      <c r="AB13" s="67">
        <f ca="1">AA8</f>
        <v>3</v>
      </c>
      <c r="AC13" s="11"/>
      <c r="AD13" s="11"/>
      <c r="AE13" s="340"/>
      <c r="AF13" s="340"/>
      <c r="AG13" s="340"/>
      <c r="AH13" s="340"/>
      <c r="AI13" s="11"/>
    </row>
    <row r="14" spans="2:35" x14ac:dyDescent="0.25">
      <c r="F14" s="348">
        <v>3</v>
      </c>
      <c r="G14" s="348">
        <v>2</v>
      </c>
      <c r="H14" s="348">
        <v>2</v>
      </c>
      <c r="I14" s="348">
        <v>4</v>
      </c>
      <c r="M14" s="129" t="s">
        <v>74</v>
      </c>
      <c r="V14" s="11"/>
      <c r="W14" s="11"/>
      <c r="X14" s="296">
        <f t="shared" ref="X14:AA14" ca="1" si="4">IF(AE14="","",IF(AE14=10,"A",IF(AE14=11,"B",IF(AE14=12,"C",IF(AE14=13,"D",IF(AE14=14,"E",IF(AE14=15,"F",AE14)))))))</f>
        <v>0</v>
      </c>
      <c r="Y14" s="296">
        <f t="shared" ca="1" si="4"/>
        <v>0</v>
      </c>
      <c r="Z14" s="296">
        <f t="shared" ca="1" si="4"/>
        <v>0</v>
      </c>
      <c r="AA14" s="296">
        <f t="shared" ca="1" si="4"/>
        <v>1</v>
      </c>
      <c r="AB14" s="11"/>
      <c r="AC14" s="11"/>
      <c r="AD14" s="11"/>
      <c r="AE14" s="340">
        <f ca="1">RANDBETWEEN(0,$AA$8-1)</f>
        <v>0</v>
      </c>
      <c r="AF14" s="340">
        <f ca="1">RANDBETWEEN(0,$AA$8-1)</f>
        <v>0</v>
      </c>
      <c r="AG14" s="340">
        <f ca="1">RANDBETWEEN(0,$AA$8-1)</f>
        <v>0</v>
      </c>
      <c r="AH14" s="340">
        <f ca="1">RANDBETWEEN(0,$AA$8-1)</f>
        <v>1</v>
      </c>
      <c r="AI14" s="11"/>
    </row>
    <row r="15" spans="2:35" ht="11.25" customHeight="1" x14ac:dyDescent="0.25">
      <c r="F15" s="348"/>
      <c r="G15" s="348"/>
      <c r="H15" s="348"/>
      <c r="I15" s="348"/>
      <c r="J15" s="66">
        <f>C4</f>
        <v>5</v>
      </c>
      <c r="V15" s="11"/>
      <c r="W15" s="11"/>
      <c r="X15" s="296"/>
      <c r="Y15" s="296"/>
      <c r="Z15" s="296"/>
      <c r="AA15" s="296"/>
      <c r="AB15" s="67">
        <f ca="1">AA8</f>
        <v>3</v>
      </c>
      <c r="AC15" s="11"/>
      <c r="AD15" s="11"/>
      <c r="AE15" s="340"/>
      <c r="AF15" s="340"/>
      <c r="AG15" s="340"/>
      <c r="AH15" s="340"/>
      <c r="AI15" s="11"/>
    </row>
    <row r="16" spans="2:35" x14ac:dyDescent="0.25">
      <c r="C16" s="347" t="s">
        <v>15</v>
      </c>
      <c r="F16" s="348">
        <v>4</v>
      </c>
      <c r="G16" s="348">
        <v>4</v>
      </c>
      <c r="H16" s="348">
        <v>4</v>
      </c>
      <c r="I16" s="348">
        <v>4</v>
      </c>
      <c r="V16" s="11"/>
      <c r="W16" s="343" t="s">
        <v>15</v>
      </c>
      <c r="X16" s="345">
        <f t="shared" ref="X16:AA16" ca="1" si="5">IF(AE16="","",IF(AE16=10,"A",IF(AE16=11,"B",IF(AE16=12,"C",IF(AE16=13,"D",IF(AE16=14,"E",IF(AE16=15,"F",AE16)))))))</f>
        <v>0</v>
      </c>
      <c r="Y16" s="345">
        <f t="shared" ca="1" si="5"/>
        <v>1</v>
      </c>
      <c r="Z16" s="345">
        <f t="shared" ca="1" si="5"/>
        <v>0</v>
      </c>
      <c r="AA16" s="345">
        <f t="shared" ca="1" si="5"/>
        <v>2</v>
      </c>
      <c r="AB16" s="165"/>
      <c r="AC16" s="11"/>
      <c r="AD16" s="11"/>
      <c r="AE16" s="340">
        <f ca="1">RANDBETWEEN(0,$AA$8-1)</f>
        <v>0</v>
      </c>
      <c r="AF16" s="340">
        <f ca="1">RANDBETWEEN(0,$AA$8-1)</f>
        <v>1</v>
      </c>
      <c r="AG16" s="340">
        <f ca="1">RANDBETWEEN(0,$AA$8-1)</f>
        <v>0</v>
      </c>
      <c r="AH16" s="340">
        <f ca="1">RANDBETWEEN(0,$AA$8-1)</f>
        <v>2</v>
      </c>
      <c r="AI16" s="11"/>
    </row>
    <row r="17" spans="2:35" ht="11.25" customHeight="1" x14ac:dyDescent="0.25">
      <c r="C17" s="347"/>
      <c r="F17" s="348"/>
      <c r="G17" s="348"/>
      <c r="H17" s="348"/>
      <c r="I17" s="348"/>
      <c r="J17" s="66">
        <f>C4</f>
        <v>5</v>
      </c>
      <c r="V17" s="11"/>
      <c r="W17" s="344"/>
      <c r="X17" s="346"/>
      <c r="Y17" s="346"/>
      <c r="Z17" s="346"/>
      <c r="AA17" s="346"/>
      <c r="AB17" s="68">
        <f ca="1">AA8</f>
        <v>3</v>
      </c>
      <c r="AC17" s="11"/>
      <c r="AD17" s="11"/>
      <c r="AE17" s="340"/>
      <c r="AF17" s="340"/>
      <c r="AG17" s="340"/>
      <c r="AH17" s="340"/>
      <c r="AI17" s="11"/>
    </row>
    <row r="18" spans="2:35" x14ac:dyDescent="0.25">
      <c r="B18" s="69"/>
      <c r="C18" s="69" t="s">
        <v>31</v>
      </c>
      <c r="D18" s="77"/>
      <c r="E18" s="69">
        <f>IF(QUOTIENT(SUM(F10:F18),$C$4)&gt;0,QUOTIENT(SUM(F10:F18),$C$4),"")</f>
        <v>3</v>
      </c>
      <c r="F18" s="69">
        <f>IF(QUOTIENT(SUM(G10:G18),$C$4)&gt;0,QUOTIENT(SUM(G10:G18),$C$4),"")</f>
        <v>3</v>
      </c>
      <c r="G18" s="69">
        <f>IF(QUOTIENT(SUM(H10:H18),$C$4)&gt;0,QUOTIENT(SUM(H10:H18),$C$4),"")</f>
        <v>2</v>
      </c>
      <c r="H18" s="69">
        <f>IF(QUOTIENT(SUM(I10:I18),$C$4)&gt;0,QUOTIENT(SUM(I10:I18),$C$4),"")</f>
        <v>1</v>
      </c>
      <c r="I18" s="50"/>
      <c r="J18" s="50"/>
      <c r="V18" s="11"/>
      <c r="W18" s="11"/>
      <c r="X18" s="11"/>
      <c r="Y18" s="11"/>
      <c r="Z18" s="11"/>
      <c r="AA18" s="11"/>
      <c r="AB18" s="11"/>
      <c r="AC18" s="11"/>
      <c r="AD18" s="11"/>
      <c r="AE18" s="11"/>
      <c r="AF18" s="11"/>
      <c r="AG18" s="11"/>
      <c r="AH18" s="11"/>
      <c r="AI18" s="11"/>
    </row>
    <row r="19" spans="2:35" hidden="1" outlineLevel="1" x14ac:dyDescent="0.25">
      <c r="D19" s="341">
        <f t="shared" ref="D19:H19" si="6">IF(SUM(D10:D18)&lt;$C$4,SUM(D10:D18),SUM(D10:D18)-QUOTIENT(SUM(D10:D18),$C$4)*$C$4)</f>
        <v>0</v>
      </c>
      <c r="E19" s="341">
        <f t="shared" si="6"/>
        <v>3</v>
      </c>
      <c r="F19" s="341">
        <f t="shared" si="6"/>
        <v>0</v>
      </c>
      <c r="G19" s="341">
        <f t="shared" si="6"/>
        <v>1</v>
      </c>
      <c r="H19" s="341">
        <f t="shared" si="6"/>
        <v>4</v>
      </c>
      <c r="I19" s="341">
        <f>IF(SUM(I10:I18)&lt;$C$4,SUM(I10:I18),SUM(I10:I18)-QUOTIENT(SUM(I10:I18),$C$4)*$C$4)</f>
        <v>3</v>
      </c>
      <c r="J19" s="140"/>
    </row>
    <row r="20" spans="2:35" ht="16.5" hidden="1" outlineLevel="1" thickBot="1" x14ac:dyDescent="0.3">
      <c r="D20" s="342"/>
      <c r="E20" s="342"/>
      <c r="F20" s="342"/>
      <c r="G20" s="342"/>
      <c r="H20" s="342"/>
      <c r="I20" s="342"/>
      <c r="J20" s="146">
        <f>C4</f>
        <v>5</v>
      </c>
    </row>
    <row r="21" spans="2:35" collapsed="1" x14ac:dyDescent="0.25">
      <c r="E21" s="338">
        <f t="shared" ref="E21:H21" si="7">IF(E19="","",IF(E19=10,"A",IF(E19=11,"B",IF(E19=12,"C",IF(E19=13,"D",IF(E19=14,"E",IF(E19=15,"F",E19)))))))</f>
        <v>3</v>
      </c>
      <c r="F21" s="338">
        <f t="shared" si="7"/>
        <v>0</v>
      </c>
      <c r="G21" s="338">
        <f t="shared" si="7"/>
        <v>1</v>
      </c>
      <c r="H21" s="338">
        <f t="shared" si="7"/>
        <v>4</v>
      </c>
      <c r="I21" s="338">
        <f>IF(I19="","",IF(I19=10,"A",IF(I19=11,"B",IF(I19=12,"C",IF(I19=13,"D",IF(I19=14,"E",IF(I19=15,"F",I19)))))))</f>
        <v>3</v>
      </c>
      <c r="J21" s="150"/>
    </row>
    <row r="22" spans="2:35" ht="16.5" thickBot="1" x14ac:dyDescent="0.3">
      <c r="E22" s="339"/>
      <c r="F22" s="339"/>
      <c r="G22" s="339"/>
      <c r="H22" s="339"/>
      <c r="I22" s="339"/>
      <c r="J22" s="70">
        <f>C4</f>
        <v>5</v>
      </c>
      <c r="V22" s="11"/>
      <c r="W22" s="11"/>
    </row>
    <row r="23" spans="2:35" ht="16.5" thickTop="1" x14ac:dyDescent="0.25"/>
    <row r="27" spans="2:35" x14ac:dyDescent="0.25">
      <c r="C27" s="264" t="b">
        <v>1</v>
      </c>
    </row>
  </sheetData>
  <sheetProtection sheet="1" selectLockedCells="1"/>
  <mergeCells count="61">
    <mergeCell ref="X10:X11"/>
    <mergeCell ref="F10:F11"/>
    <mergeCell ref="G10:G11"/>
    <mergeCell ref="H10:H11"/>
    <mergeCell ref="I10:I11"/>
    <mergeCell ref="AH10:AH11"/>
    <mergeCell ref="F12:F13"/>
    <mergeCell ref="G12:G13"/>
    <mergeCell ref="H12:H13"/>
    <mergeCell ref="I12:I13"/>
    <mergeCell ref="X12:X13"/>
    <mergeCell ref="Y12:Y13"/>
    <mergeCell ref="Z12:Z13"/>
    <mergeCell ref="AA12:AA13"/>
    <mergeCell ref="AE12:AE13"/>
    <mergeCell ref="Y10:Y11"/>
    <mergeCell ref="Z10:Z11"/>
    <mergeCell ref="AA10:AA11"/>
    <mergeCell ref="AE10:AE11"/>
    <mergeCell ref="AF10:AF11"/>
    <mergeCell ref="AG10:AG11"/>
    <mergeCell ref="AF12:AF13"/>
    <mergeCell ref="AG12:AG13"/>
    <mergeCell ref="AH12:AH13"/>
    <mergeCell ref="F14:F15"/>
    <mergeCell ref="G14:G15"/>
    <mergeCell ref="H14:H15"/>
    <mergeCell ref="I14:I15"/>
    <mergeCell ref="X14:X15"/>
    <mergeCell ref="Y14:Y15"/>
    <mergeCell ref="Z14:Z15"/>
    <mergeCell ref="AA14:AA15"/>
    <mergeCell ref="AE14:AE15"/>
    <mergeCell ref="AF14:AF15"/>
    <mergeCell ref="AG14:AG15"/>
    <mergeCell ref="AH14:AH15"/>
    <mergeCell ref="C16:C17"/>
    <mergeCell ref="F16:F17"/>
    <mergeCell ref="G16:G17"/>
    <mergeCell ref="H16:H17"/>
    <mergeCell ref="I16:I17"/>
    <mergeCell ref="AF16:AF17"/>
    <mergeCell ref="AG16:AG17"/>
    <mergeCell ref="AH16:AH17"/>
    <mergeCell ref="D19:D20"/>
    <mergeCell ref="E19:E20"/>
    <mergeCell ref="F19:F20"/>
    <mergeCell ref="G19:G20"/>
    <mergeCell ref="H19:H20"/>
    <mergeCell ref="I19:I20"/>
    <mergeCell ref="W16:W17"/>
    <mergeCell ref="X16:X17"/>
    <mergeCell ref="Y16:Y17"/>
    <mergeCell ref="Z16:Z17"/>
    <mergeCell ref="AA16:AA17"/>
    <mergeCell ref="AE16:AE17"/>
    <mergeCell ref="E21:E22"/>
    <mergeCell ref="F21:F22"/>
    <mergeCell ref="G21:G22"/>
    <mergeCell ref="H21:H22"/>
    <mergeCell ref="I21:I22"/>
  </mergeCells>
  <conditionalFormatting sqref="F10:I17">
    <cfRule type="expression" dxfId="18" priority="2">
      <formula>F10&gt;$C$4-1</formula>
    </cfRule>
  </conditionalFormatting>
  <conditionalFormatting sqref="E21:J22 E18:I18">
    <cfRule type="expression" dxfId="17" priority="1">
      <formula>$C$27=TRUE</formula>
    </cfRule>
  </conditionalFormatting>
  <dataValidations count="2">
    <dataValidation type="whole" allowBlank="1" showInputMessage="1" showErrorMessage="1" error="Der Wert muss kleiner als die Basis sein." sqref="F10:I17" xr:uid="{AE5BBE28-9CAE-46EA-B9E8-2E868BBD1AF7}">
      <formula1>0</formula1>
      <formula2>$C$4-1</formula2>
    </dataValidation>
    <dataValidation type="whole" allowBlank="1" showInputMessage="1" showErrorMessage="1" error="Der Wert muss kleiner oder gleich 16 sein." sqref="C4" xr:uid="{B6A4580D-D39D-42CB-9F40-D632AE55FA35}">
      <formula1>2</formula1>
      <formula2>16</formula2>
    </dataValidation>
  </dataValidations>
  <pageMargins left="0.7" right="0.7" top="0.78740157499999996" bottom="0.78740157499999996" header="0.3" footer="0.3"/>
  <pageSetup paperSize="9"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locked="0" defaultSize="0" autoFill="0" autoLine="0" autoPict="0" altText="Rechenweg und Lösung ausblenden">
                <anchor moveWithCells="1">
                  <from>
                    <xdr:col>1</xdr:col>
                    <xdr:colOff>38100</xdr:colOff>
                    <xdr:row>23</xdr:row>
                    <xdr:rowOff>190500</xdr:rowOff>
                  </from>
                  <to>
                    <xdr:col>7</xdr:col>
                    <xdr:colOff>123825</xdr:colOff>
                    <xdr:row>25</xdr:row>
                    <xdr:rowOff>161925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12</vt:i4>
      </vt:variant>
      <vt:variant>
        <vt:lpstr>Benannte Bereiche</vt:lpstr>
      </vt:variant>
      <vt:variant>
        <vt:i4>11</vt:i4>
      </vt:variant>
    </vt:vector>
  </HeadingPairs>
  <TitlesOfParts>
    <vt:vector size="23" baseType="lpstr">
      <vt:lpstr>Hinweis</vt:lpstr>
      <vt:lpstr>CDXCIX</vt:lpstr>
      <vt:lpstr>Bezeichnungen</vt:lpstr>
      <vt:lpstr>Ziffern</vt:lpstr>
      <vt:lpstr>Bündelungen</vt:lpstr>
      <vt:lpstr>Zählreihen</vt:lpstr>
      <vt:lpstr>... ins Dezimalsystem</vt:lpstr>
      <vt:lpstr>Vom Dezimalsystem...</vt:lpstr>
      <vt:lpstr>Addition</vt:lpstr>
      <vt:lpstr>Subtraktion</vt:lpstr>
      <vt:lpstr>Multiplikation</vt:lpstr>
      <vt:lpstr>Division</vt:lpstr>
      <vt:lpstr>'... ins Dezimalsystem'!Druckbereich</vt:lpstr>
      <vt:lpstr>Addition!Druckbereich</vt:lpstr>
      <vt:lpstr>Bezeichnungen!Druckbereich</vt:lpstr>
      <vt:lpstr>Bündelungen!Druckbereich</vt:lpstr>
      <vt:lpstr>CDXCIX!Druckbereich</vt:lpstr>
      <vt:lpstr>Division!Druckbereich</vt:lpstr>
      <vt:lpstr>Multiplikation!Druckbereich</vt:lpstr>
      <vt:lpstr>Subtraktion!Druckbereich</vt:lpstr>
      <vt:lpstr>'Vom Dezimalsystem...'!Druckbereich</vt:lpstr>
      <vt:lpstr>Zählreihen!Druckbereich</vt:lpstr>
      <vt:lpstr>Ziffern!Druckbereich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xxx</dc:creator>
  <cp:lastModifiedBy>R. K.</cp:lastModifiedBy>
  <cp:lastPrinted>2018-10-17T15:41:51Z</cp:lastPrinted>
  <dcterms:created xsi:type="dcterms:W3CDTF">2018-10-16T06:06:46Z</dcterms:created>
  <dcterms:modified xsi:type="dcterms:W3CDTF">2019-09-10T16:14:52Z</dcterms:modified>
</cp:coreProperties>
</file>