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xxx\OneDrive\mein skript\02 Stochastik\Excel-Dateien\"/>
    </mc:Choice>
  </mc:AlternateContent>
  <xr:revisionPtr revIDLastSave="5" documentId="8_{8FC09C54-08F7-4753-8460-A3414447C1D1}" xr6:coauthVersionLast="45" xr6:coauthVersionMax="45" xr10:uidLastSave="{C33A38C9-7794-42EB-BC6E-E6C0FA057EF1}"/>
  <bookViews>
    <workbookView xWindow="28680" yWindow="-120" windowWidth="29040" windowHeight="15990" xr2:uid="{00000000-000D-0000-FFFF-FFFF00000000}"/>
  </bookViews>
  <sheets>
    <sheet name="hypergeometrische Verteilung" sheetId="1" r:id="rId1"/>
  </sheets>
  <definedNames>
    <definedName name="p">OFFSET('hypergeometrische Verteilung'!$C$18,0,0,1,('hypergeometrische Verteilung'!$F$12+1)*2)</definedName>
    <definedName name="xi">OFFSET('hypergeometrische Verteilung'!$C$17,0,0,1,('hypergeometrische Verteilung'!$F$12+1)*2)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E27" i="1"/>
  <c r="F27" i="1"/>
  <c r="F23" i="1" s="1"/>
  <c r="G27" i="1"/>
  <c r="H27" i="1" s="1"/>
  <c r="I27" i="1"/>
  <c r="J27" i="1" s="1"/>
  <c r="K27" i="1"/>
  <c r="L27" i="1" s="1"/>
  <c r="M27" i="1"/>
  <c r="N27" i="1" s="1"/>
  <c r="O27" i="1"/>
  <c r="P27" i="1" s="1"/>
  <c r="Q27" i="1"/>
  <c r="R27" i="1"/>
  <c r="S27" i="1"/>
  <c r="T27" i="1" s="1"/>
  <c r="U27" i="1"/>
  <c r="V27" i="1" s="1"/>
  <c r="W27" i="1"/>
  <c r="X27" i="1" s="1"/>
  <c r="E29" i="1"/>
  <c r="G29" i="1"/>
  <c r="I29" i="1"/>
  <c r="K29" i="1"/>
  <c r="M29" i="1"/>
  <c r="O29" i="1"/>
  <c r="Q29" i="1"/>
  <c r="S29" i="1"/>
  <c r="U29" i="1"/>
  <c r="W29" i="1"/>
  <c r="C27" i="1"/>
  <c r="D27" i="1" s="1"/>
  <c r="C29" i="1"/>
  <c r="D26" i="1"/>
  <c r="C26" i="1"/>
  <c r="B4" i="1"/>
  <c r="B13" i="1"/>
  <c r="B15" i="1" s="1"/>
  <c r="P12" i="1"/>
  <c r="L12" i="1"/>
  <c r="H10" i="1"/>
  <c r="F10" i="1"/>
  <c r="P11" i="1" s="1"/>
  <c r="D10" i="1"/>
  <c r="L11" i="1" s="1"/>
  <c r="R9" i="1"/>
  <c r="P9" i="1"/>
  <c r="N9" i="1"/>
  <c r="R8" i="1"/>
  <c r="P8" i="1"/>
  <c r="N8" i="1"/>
  <c r="L8" i="1"/>
  <c r="V23" i="1" l="1"/>
  <c r="J23" i="1"/>
  <c r="N23" i="1"/>
  <c r="C23" i="1"/>
  <c r="Q23" i="1"/>
  <c r="W23" i="1"/>
  <c r="K23" i="1"/>
  <c r="M23" i="1"/>
  <c r="E23" i="1"/>
  <c r="S23" i="1"/>
  <c r="O23" i="1"/>
  <c r="G23" i="1"/>
  <c r="U23" i="1"/>
  <c r="I23" i="1"/>
  <c r="R23" i="1"/>
  <c r="D23" i="1"/>
  <c r="U28" i="1"/>
  <c r="U24" i="1" s="1"/>
  <c r="U22" i="1" s="1"/>
  <c r="U18" i="1" s="1"/>
  <c r="M28" i="1"/>
  <c r="M24" i="1" s="1"/>
  <c r="E28" i="1"/>
  <c r="E24" i="1" s="1"/>
  <c r="S28" i="1"/>
  <c r="S24" i="1" s="1"/>
  <c r="K28" i="1"/>
  <c r="K24" i="1" s="1"/>
  <c r="W28" i="1"/>
  <c r="W24" i="1" s="1"/>
  <c r="O28" i="1"/>
  <c r="O24" i="1" s="1"/>
  <c r="Q28" i="1"/>
  <c r="Q24" i="1" s="1"/>
  <c r="I28" i="1"/>
  <c r="I24" i="1" s="1"/>
  <c r="C28" i="1"/>
  <c r="C24" i="1" s="1"/>
  <c r="G28" i="1"/>
  <c r="G24" i="1" s="1"/>
  <c r="T11" i="1"/>
  <c r="X23" i="1"/>
  <c r="T23" i="1"/>
  <c r="P23" i="1"/>
  <c r="L23" i="1"/>
  <c r="H23" i="1"/>
  <c r="T9" i="1"/>
  <c r="V9" i="1"/>
  <c r="X10" i="1" l="1"/>
  <c r="U20" i="1"/>
  <c r="U19" i="1"/>
  <c r="I22" i="1"/>
  <c r="I18" i="1" s="1"/>
  <c r="E22" i="1"/>
  <c r="E18" i="1" s="1"/>
  <c r="C22" i="1"/>
  <c r="C18" i="1" s="1"/>
  <c r="M22" i="1"/>
  <c r="M18" i="1" s="1"/>
  <c r="Q22" i="1"/>
  <c r="Q18" i="1" s="1"/>
  <c r="K22" i="1"/>
  <c r="K18" i="1" s="1"/>
  <c r="G22" i="1"/>
  <c r="G18" i="1" s="1"/>
  <c r="O22" i="1"/>
  <c r="O18" i="1" s="1"/>
  <c r="S22" i="1"/>
  <c r="S18" i="1" s="1"/>
  <c r="W22" i="1"/>
  <c r="W18" i="1" s="1"/>
  <c r="C20" i="1" l="1"/>
  <c r="C19" i="1"/>
  <c r="K19" i="1"/>
  <c r="K20" i="1"/>
  <c r="I20" i="1"/>
  <c r="I19" i="1"/>
  <c r="G20" i="1"/>
  <c r="G19" i="1"/>
  <c r="W20" i="1"/>
  <c r="W19" i="1"/>
  <c r="E19" i="1"/>
  <c r="E20" i="1"/>
  <c r="S19" i="1"/>
  <c r="S20" i="1"/>
  <c r="Q20" i="1"/>
  <c r="Q19" i="1"/>
  <c r="O20" i="1"/>
  <c r="O19" i="1"/>
  <c r="M20" i="1"/>
  <c r="M19" i="1"/>
  <c r="Y18" i="1"/>
  <c r="C45" i="1" l="1"/>
  <c r="C43" i="1"/>
</calcChain>
</file>

<file path=xl/sharedStrings.xml><?xml version="1.0" encoding="utf-8"?>
<sst xmlns="http://schemas.openxmlformats.org/spreadsheetml/2006/main" count="30" uniqueCount="19">
  <si>
    <t>rote Kugeln</t>
  </si>
  <si>
    <t>:</t>
  </si>
  <si>
    <t>r</t>
  </si>
  <si>
    <t>=</t>
  </si>
  <si>
    <t>schwarze Kugeln</t>
  </si>
  <si>
    <t>s</t>
  </si>
  <si>
    <t>t</t>
  </si>
  <si>
    <t>=&gt; Gesamtzahl</t>
  </si>
  <si>
    <t>≅</t>
  </si>
  <si>
    <t>gezogene Kugeln</t>
  </si>
  <si>
    <t>k</t>
  </si>
  <si>
    <t>Beispiel: Verteilung einer Zufallsgröße und ihr Erwartungswert E(X)</t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</si>
  <si>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</si>
  <si>
    <r>
      <t>P( X = x</t>
    </r>
    <r>
      <rPr>
        <vertAlign val="subscript"/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)</t>
    </r>
  </si>
  <si>
    <t>Summe</t>
  </si>
  <si>
    <t xml:space="preserve">E(X) = </t>
  </si>
  <si>
    <t xml:space="preserve">= </t>
  </si>
  <si>
    <t>Berechnung des Erwartungswertes:</t>
  </si>
  <si>
    <t>Berechnung der Trefferwahrscheinlichkeiten mit der Formel der hypergeometrischen Verteilung: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</si>
</sst>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0" fillId="0" borderId="0" xfId="0" quotePrefix="1"/>
    <xf numFmtId="3" fontId="0" fillId="0" borderId="0" xfId="0" applyNumberFormat="1" applyAlignment="1">
      <alignment horizontal="center" shrinkToFit="1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Alignment="1"/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66" fontId="0" fillId="3" borderId="0" xfId="0" applyNumberFormat="1" applyFill="1" applyAlignment="1">
      <alignment horizontal="center"/>
    </xf>
  </cellXfs>
  <cellStyles count="1">
    <cellStyle name="Standard" xfId="0" builtinId="0"/>
  </cellStyles>
  <dxfs count="3">
    <dxf>
      <fill>
        <patternFill>
          <bgColor theme="8" tint="0.79998168889431442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P( X = x</a:t>
            </a:r>
            <a:r>
              <a:rPr lang="en-US" baseline="-25000"/>
              <a:t>i 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45356645504020493"/>
          <c:y val="2.3529397233659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4403838435632109E-2"/>
          <c:y val="0.20448034307219817"/>
          <c:w val="0.86595703840717542"/>
          <c:h val="0.6451841005501926"/>
        </c:manualLayout>
      </c:layout>
      <c:barChart>
        <c:barDir val="col"/>
        <c:grouping val="clustered"/>
        <c:varyColors val="0"/>
        <c:ser>
          <c:idx val="1"/>
          <c:order val="0"/>
          <c:tx>
            <c:v>P(X=xi)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[0]!xi</c:f>
              <c:numCache>
                <c:formatCode>General</c:formatCode>
                <c:ptCount val="22"/>
                <c:pt idx="0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8">
                  <c:v>4</c:v>
                </c:pt>
                <c:pt idx="10">
                  <c:v>5</c:v>
                </c:pt>
                <c:pt idx="12">
                  <c:v>6</c:v>
                </c:pt>
                <c:pt idx="14">
                  <c:v>7</c:v>
                </c:pt>
                <c:pt idx="16">
                  <c:v>8</c:v>
                </c:pt>
                <c:pt idx="18">
                  <c:v>9</c:v>
                </c:pt>
                <c:pt idx="20">
                  <c:v>10</c:v>
                </c:pt>
              </c:numCache>
            </c:numRef>
          </c:cat>
          <c:val>
            <c:numRef>
              <c:f>[0]!p</c:f>
              <c:numCache>
                <c:formatCode>0.0000</c:formatCode>
                <c:ptCount val="2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6.1703002879473466E-3</c:v>
                </c:pt>
                <c:pt idx="8">
                  <c:v>7.5586178527354997E-2</c:v>
                </c:pt>
                <c:pt idx="10">
                  <c:v>0.272110242698478</c:v>
                </c:pt>
                <c:pt idx="12">
                  <c:v>0.37793089263677498</c:v>
                </c:pt>
                <c:pt idx="14">
                  <c:v>0.21596051007815714</c:v>
                </c:pt>
                <c:pt idx="16">
                  <c:v>4.8591114767585354E-2</c:v>
                </c:pt>
                <c:pt idx="18">
                  <c:v>3.5993418346359522E-3</c:v>
                </c:pt>
                <c:pt idx="20">
                  <c:v>5.1419169066227893E-5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7-4BE4-A1E1-BCA26ECA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913872"/>
        <c:axId val="11800800"/>
      </c:barChart>
      <c:catAx>
        <c:axId val="67391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800800"/>
        <c:crosses val="autoZero"/>
        <c:auto val="1"/>
        <c:lblAlgn val="ctr"/>
        <c:lblOffset val="100"/>
        <c:noMultiLvlLbl val="0"/>
      </c:catAx>
      <c:valAx>
        <c:axId val="1180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391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Y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31750</xdr:colOff>
      <xdr:row>9</xdr:row>
      <xdr:rowOff>95250</xdr:rowOff>
    </xdr:from>
    <xdr:to>
      <xdr:col>17</xdr:col>
      <xdr:colOff>322036</xdr:colOff>
      <xdr:row>9</xdr:row>
      <xdr:rowOff>95250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165725" y="2952750"/>
          <a:ext cx="785586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</xdr:row>
      <xdr:rowOff>149681</xdr:rowOff>
    </xdr:from>
    <xdr:to>
      <xdr:col>15</xdr:col>
      <xdr:colOff>340178</xdr:colOff>
      <xdr:row>9</xdr:row>
      <xdr:rowOff>54431</xdr:rowOff>
    </xdr:to>
    <xdr:sp macro="" textlink="">
      <xdr:nvSpPr>
        <xdr:cNvPr id="15" name="Runde Klammer links/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3975" y="2435681"/>
          <a:ext cx="330653" cy="4762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306615</xdr:colOff>
      <xdr:row>6</xdr:row>
      <xdr:rowOff>143331</xdr:rowOff>
    </xdr:from>
    <xdr:to>
      <xdr:col>17</xdr:col>
      <xdr:colOff>333829</xdr:colOff>
      <xdr:row>9</xdr:row>
      <xdr:rowOff>48081</xdr:rowOff>
    </xdr:to>
    <xdr:sp macro="" textlink="">
      <xdr:nvSpPr>
        <xdr:cNvPr id="16" name="Runde Klammer links/recht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631090" y="2429331"/>
          <a:ext cx="322489" cy="4762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277582</xdr:colOff>
      <xdr:row>9</xdr:row>
      <xdr:rowOff>150588</xdr:rowOff>
    </xdr:from>
    <xdr:to>
      <xdr:col>17</xdr:col>
      <xdr:colOff>81641</xdr:colOff>
      <xdr:row>12</xdr:row>
      <xdr:rowOff>55338</xdr:rowOff>
    </xdr:to>
    <xdr:sp macro="" textlink="">
      <xdr:nvSpPr>
        <xdr:cNvPr id="17" name="Runde Klammer links/recht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411557" y="3008088"/>
          <a:ext cx="299359" cy="4762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16</xdr:col>
      <xdr:colOff>41728</xdr:colOff>
      <xdr:row>7</xdr:row>
      <xdr:rowOff>93889</xdr:rowOff>
    </xdr:from>
    <xdr:ext cx="22361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5593442" y="1427389"/>
              <a:ext cx="2236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95A1C2BA-1AF2-4F00-969D-1611A507D50F}"/>
                </a:ext>
              </a:extLst>
            </xdr:cNvPr>
            <xdr:cNvSpPr txBox="1"/>
          </xdr:nvSpPr>
          <xdr:spPr>
            <a:xfrm>
              <a:off x="5593442" y="1427389"/>
              <a:ext cx="2236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20</xdr:col>
      <xdr:colOff>136072</xdr:colOff>
      <xdr:row>8</xdr:row>
      <xdr:rowOff>13607</xdr:rowOff>
    </xdr:from>
    <xdr:ext cx="716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6898822" y="2680607"/>
              <a:ext cx="716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33D828B7-7F1D-4F8C-8140-A4983F2C2FF7}"/>
                </a:ext>
              </a:extLst>
            </xdr:cNvPr>
            <xdr:cNvSpPr txBox="1"/>
          </xdr:nvSpPr>
          <xdr:spPr>
            <a:xfrm>
              <a:off x="6898822" y="2680607"/>
              <a:ext cx="716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endParaRPr lang="de-DE" sz="1100"/>
            </a:p>
          </xdr:txBody>
        </xdr:sp>
      </mc:Fallback>
    </mc:AlternateContent>
    <xdr:clientData/>
  </xdr:oneCellAnchor>
  <xdr:twoCellAnchor>
    <xdr:from>
      <xdr:col>19</xdr:col>
      <xdr:colOff>40823</xdr:colOff>
      <xdr:row>9</xdr:row>
      <xdr:rowOff>104321</xdr:rowOff>
    </xdr:from>
    <xdr:to>
      <xdr:col>21</xdr:col>
      <xdr:colOff>734786</xdr:colOff>
      <xdr:row>9</xdr:row>
      <xdr:rowOff>104321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6213023" y="2961821"/>
          <a:ext cx="1446438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31750</xdr:colOff>
      <xdr:row>9</xdr:row>
      <xdr:rowOff>95250</xdr:rowOff>
    </xdr:from>
    <xdr:to>
      <xdr:col>13</xdr:col>
      <xdr:colOff>322036</xdr:colOff>
      <xdr:row>9</xdr:row>
      <xdr:rowOff>95250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3937000" y="2952750"/>
          <a:ext cx="785586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149681</xdr:rowOff>
    </xdr:from>
    <xdr:to>
      <xdr:col>11</xdr:col>
      <xdr:colOff>340178</xdr:colOff>
      <xdr:row>9</xdr:row>
      <xdr:rowOff>54431</xdr:rowOff>
    </xdr:to>
    <xdr:sp macro="" textlink="">
      <xdr:nvSpPr>
        <xdr:cNvPr id="22" name="Runde Klammer links/recht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905250" y="2435681"/>
          <a:ext cx="330653" cy="4762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258536</xdr:colOff>
      <xdr:row>6</xdr:row>
      <xdr:rowOff>143331</xdr:rowOff>
    </xdr:from>
    <xdr:to>
      <xdr:col>14</xdr:col>
      <xdr:colOff>47625</xdr:colOff>
      <xdr:row>9</xdr:row>
      <xdr:rowOff>48081</xdr:rowOff>
    </xdr:to>
    <xdr:sp macro="" textlink="">
      <xdr:nvSpPr>
        <xdr:cNvPr id="23" name="Runde Klammer links/recht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667250" y="1286331"/>
          <a:ext cx="360589" cy="4762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231322</xdr:colOff>
      <xdr:row>9</xdr:row>
      <xdr:rowOff>150588</xdr:rowOff>
    </xdr:from>
    <xdr:to>
      <xdr:col>13</xdr:col>
      <xdr:colOff>47626</xdr:colOff>
      <xdr:row>12</xdr:row>
      <xdr:rowOff>55338</xdr:rowOff>
    </xdr:to>
    <xdr:sp macro="" textlink="">
      <xdr:nvSpPr>
        <xdr:cNvPr id="24" name="Runde Klammer links/recht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354286" y="1865088"/>
          <a:ext cx="387804" cy="4762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12</xdr:col>
      <xdr:colOff>41728</xdr:colOff>
      <xdr:row>7</xdr:row>
      <xdr:rowOff>93889</xdr:rowOff>
    </xdr:from>
    <xdr:ext cx="22361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4450442" y="1427389"/>
              <a:ext cx="2236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5" name="Textfeld 24">
              <a:extLst>
                <a:ext uri="{FF2B5EF4-FFF2-40B4-BE49-F238E27FC236}">
                  <a16:creationId xmlns:a16="http://schemas.microsoft.com/office/drawing/2014/main" id="{3D6C8A97-558A-48BF-9BEE-1D08AE52DF06}"/>
                </a:ext>
              </a:extLst>
            </xdr:cNvPr>
            <xdr:cNvSpPr txBox="1"/>
          </xdr:nvSpPr>
          <xdr:spPr>
            <a:xfrm>
              <a:off x="4450442" y="1427389"/>
              <a:ext cx="2236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endParaRPr lang="de-DE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466725</xdr:colOff>
          <xdr:row>0</xdr:row>
          <xdr:rowOff>161925</xdr:rowOff>
        </xdr:from>
        <xdr:to>
          <xdr:col>30</xdr:col>
          <xdr:colOff>38100</xdr:colOff>
          <xdr:row>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Lösungen ausblenden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721180</xdr:colOff>
      <xdr:row>31</xdr:row>
      <xdr:rowOff>149678</xdr:rowOff>
    </xdr:from>
    <xdr:to>
      <xdr:col>26</xdr:col>
      <xdr:colOff>1</xdr:colOff>
      <xdr:row>39</xdr:row>
      <xdr:rowOff>108856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showRowColHeaders="0" tabSelected="1" zoomScale="140" zoomScaleNormal="140" workbookViewId="0"/>
  </sheetViews>
  <sheetFormatPr baseColWidth="10" defaultRowHeight="15" outlineLevelRow="1" x14ac:dyDescent="0.25"/>
  <cols>
    <col min="1" max="1" width="3.5703125" customWidth="1"/>
    <col min="2" max="2" width="19.7109375" customWidth="1"/>
    <col min="3" max="10" width="4.28515625" customWidth="1"/>
    <col min="11" max="11" width="4.28515625" style="2" customWidth="1"/>
    <col min="12" max="15" width="4.28515625" customWidth="1"/>
    <col min="16" max="18" width="4.28515625" style="3" customWidth="1"/>
    <col min="19" max="26" width="4.28515625" customWidth="1"/>
  </cols>
  <sheetData>
    <row r="1" spans="1:27" ht="11.25" customHeight="1" x14ac:dyDescent="0.25">
      <c r="A1" s="9"/>
    </row>
    <row r="2" spans="1:27" x14ac:dyDescent="0.25">
      <c r="B2" s="1" t="s">
        <v>11</v>
      </c>
    </row>
    <row r="3" spans="1:27" ht="7.5" customHeight="1" x14ac:dyDescent="0.25"/>
    <row r="4" spans="1:27" x14ac:dyDescent="0.25">
      <c r="B4" t="str">
        <f>CONCATENATE("In einem Gefäß befinden sich ",$F$8," ",$B$8," und ",$F$9," ",$B$9,". Es wird ",$F$12,"-mal OHNE Zurücklegen gezogen.")</f>
        <v>In einem Gefäß befinden sich 10 rote Kugeln und 7 schwarze Kugeln. Es wird 10-mal OHNE Zurücklegen gezogen.</v>
      </c>
    </row>
    <row r="5" spans="1:27" ht="7.5" customHeight="1" x14ac:dyDescent="0.25"/>
    <row r="6" spans="1:27" x14ac:dyDescent="0.25">
      <c r="B6" s="12" t="s">
        <v>18</v>
      </c>
      <c r="C6" s="1"/>
      <c r="D6" s="1"/>
      <c r="E6" s="1"/>
      <c r="F6" s="1"/>
      <c r="G6" s="1"/>
      <c r="H6" s="1"/>
      <c r="I6" s="1"/>
      <c r="J6" s="1"/>
      <c r="Y6" s="10" t="b">
        <v>0</v>
      </c>
    </row>
    <row r="7" spans="1:27" ht="7.5" customHeight="1" x14ac:dyDescent="0.25">
      <c r="L7" s="3"/>
      <c r="M7" s="3"/>
      <c r="N7" s="3"/>
    </row>
    <row r="8" spans="1:27" x14ac:dyDescent="0.25">
      <c r="B8" s="4" t="s">
        <v>0</v>
      </c>
      <c r="C8" s="5" t="s">
        <v>1</v>
      </c>
      <c r="D8" s="19" t="s">
        <v>2</v>
      </c>
      <c r="E8" s="8" t="s">
        <v>3</v>
      </c>
      <c r="F8" s="19">
        <v>10</v>
      </c>
      <c r="K8"/>
      <c r="L8" s="3" t="str">
        <f>D8</f>
        <v>r</v>
      </c>
      <c r="M8" s="3"/>
      <c r="N8" s="3" t="str">
        <f>D9</f>
        <v>s</v>
      </c>
      <c r="P8" s="3">
        <f>F8</f>
        <v>10</v>
      </c>
      <c r="R8" s="3">
        <f>F9</f>
        <v>7</v>
      </c>
      <c r="Y8" s="10" t="b">
        <v>0</v>
      </c>
    </row>
    <row r="9" spans="1:27" x14ac:dyDescent="0.25">
      <c r="B9" s="4" t="s">
        <v>4</v>
      </c>
      <c r="C9" s="5" t="s">
        <v>1</v>
      </c>
      <c r="D9" s="19" t="s">
        <v>5</v>
      </c>
      <c r="E9" s="8" t="s">
        <v>3</v>
      </c>
      <c r="F9" s="19">
        <v>7</v>
      </c>
      <c r="K9"/>
      <c r="L9" s="3" t="s">
        <v>6</v>
      </c>
      <c r="M9" s="3"/>
      <c r="N9" s="3" t="str">
        <f>CONCATENATE(D12," - ",D13)</f>
        <v>k - t</v>
      </c>
      <c r="P9" s="3">
        <f>F13</f>
        <v>4</v>
      </c>
      <c r="R9" s="3">
        <f>F12-F13</f>
        <v>6</v>
      </c>
      <c r="T9" s="6">
        <f>FACT(P8)/(FACT(P9)*FACT(P8-P9))</f>
        <v>210</v>
      </c>
      <c r="V9" s="6">
        <f>FACT(R8)/(FACT(R9)*FACT(R8-R9))</f>
        <v>7</v>
      </c>
    </row>
    <row r="10" spans="1:27" x14ac:dyDescent="0.25">
      <c r="B10" s="7" t="s">
        <v>7</v>
      </c>
      <c r="C10" s="5" t="s">
        <v>1</v>
      </c>
      <c r="D10" s="3" t="str">
        <f>CONCATENATE(D8," + ",D9)</f>
        <v>r + s</v>
      </c>
      <c r="E10" s="8" t="s">
        <v>3</v>
      </c>
      <c r="F10" s="3">
        <f>F8+F9</f>
        <v>17</v>
      </c>
      <c r="H10" s="11" t="str">
        <f>CONCATENATE("P( ",D13," ",B8,") =")</f>
        <v>P( t rote Kugeln) =</v>
      </c>
      <c r="K10"/>
      <c r="L10" s="3"/>
      <c r="M10" s="3"/>
      <c r="N10" s="3"/>
      <c r="O10" s="8" t="s">
        <v>3</v>
      </c>
      <c r="S10" s="8" t="s">
        <v>3</v>
      </c>
      <c r="W10" s="5" t="s">
        <v>8</v>
      </c>
      <c r="X10" s="29">
        <f>T9*V9/T11</f>
        <v>7.5586178527354997E-2</v>
      </c>
      <c r="Y10" s="29"/>
      <c r="Z10" s="18"/>
      <c r="AA10" s="18"/>
    </row>
    <row r="11" spans="1:27" x14ac:dyDescent="0.25">
      <c r="B11" s="2"/>
      <c r="D11" s="3"/>
      <c r="E11" s="3"/>
      <c r="F11" s="3"/>
      <c r="K11"/>
      <c r="L11" s="21" t="str">
        <f>D10</f>
        <v>r + s</v>
      </c>
      <c r="M11" s="21"/>
      <c r="N11" s="21"/>
      <c r="P11" s="21">
        <f>F10</f>
        <v>17</v>
      </c>
      <c r="Q11" s="21"/>
      <c r="R11" s="21"/>
      <c r="T11" s="22">
        <f>FACT(P11)/(FACT(P12)*FACT(P11-P12))</f>
        <v>19448</v>
      </c>
      <c r="U11" s="22"/>
      <c r="V11" s="22"/>
    </row>
    <row r="12" spans="1:27" x14ac:dyDescent="0.25">
      <c r="B12" s="4" t="s">
        <v>9</v>
      </c>
      <c r="C12" s="5" t="s">
        <v>1</v>
      </c>
      <c r="D12" s="19" t="s">
        <v>10</v>
      </c>
      <c r="E12" s="3" t="s">
        <v>3</v>
      </c>
      <c r="F12" s="19">
        <v>10</v>
      </c>
      <c r="K12"/>
      <c r="L12" s="21" t="str">
        <f>D12</f>
        <v>k</v>
      </c>
      <c r="M12" s="21"/>
      <c r="N12" s="21"/>
      <c r="P12" s="21">
        <f>F12</f>
        <v>10</v>
      </c>
      <c r="Q12" s="21"/>
      <c r="R12" s="21"/>
    </row>
    <row r="13" spans="1:27" x14ac:dyDescent="0.25">
      <c r="B13" s="2" t="str">
        <f>CONCATENATE("Treffer (",B8,")")</f>
        <v>Treffer (rote Kugeln)</v>
      </c>
      <c r="C13" s="5" t="s">
        <v>1</v>
      </c>
      <c r="D13" s="20" t="s">
        <v>6</v>
      </c>
      <c r="E13" s="3" t="s">
        <v>3</v>
      </c>
      <c r="F13" s="20">
        <v>4</v>
      </c>
      <c r="K13"/>
      <c r="L13" s="3"/>
      <c r="M13" s="3"/>
      <c r="N13" s="3"/>
    </row>
    <row r="14" spans="1:27" ht="7.5" customHeight="1" x14ac:dyDescent="0.25"/>
    <row r="15" spans="1:27" x14ac:dyDescent="0.25">
      <c r="B15" t="str">
        <f>CONCATENATE("Sei X die Anzahl der ",B13,". Dann ergibt sich folgende Verteilung:")</f>
        <v>Sei X die Anzahl der Treffer (rote Kugeln). Dann ergibt sich folgende Verteilung:</v>
      </c>
    </row>
    <row r="16" spans="1:27" ht="7.5" customHeight="1" x14ac:dyDescent="0.25"/>
    <row r="17" spans="2:26" ht="18" x14ac:dyDescent="0.35">
      <c r="B17" s="14" t="s">
        <v>12</v>
      </c>
      <c r="C17" s="23">
        <v>0</v>
      </c>
      <c r="D17" s="23"/>
      <c r="E17" s="23">
        <v>1</v>
      </c>
      <c r="F17" s="23"/>
      <c r="G17" s="23">
        <v>2</v>
      </c>
      <c r="H17" s="23"/>
      <c r="I17" s="23">
        <v>3</v>
      </c>
      <c r="J17" s="23"/>
      <c r="K17" s="23">
        <v>4</v>
      </c>
      <c r="L17" s="23"/>
      <c r="M17" s="23">
        <v>5</v>
      </c>
      <c r="N17" s="23"/>
      <c r="O17" s="23">
        <v>6</v>
      </c>
      <c r="P17" s="23"/>
      <c r="Q17" s="23">
        <v>7</v>
      </c>
      <c r="R17" s="23"/>
      <c r="S17" s="23">
        <v>8</v>
      </c>
      <c r="T17" s="23"/>
      <c r="U17" s="23">
        <v>9</v>
      </c>
      <c r="V17" s="23"/>
      <c r="W17" s="23">
        <v>10</v>
      </c>
      <c r="X17" s="23"/>
      <c r="Y17" s="23" t="s">
        <v>14</v>
      </c>
      <c r="Z17" s="23"/>
    </row>
    <row r="18" spans="2:26" ht="18" x14ac:dyDescent="0.35">
      <c r="B18" s="14" t="s">
        <v>13</v>
      </c>
      <c r="C18" s="25">
        <f>IF($Y$8=TRUE,"",IF(ISNUMBER(C22),C22,0))</f>
        <v>0</v>
      </c>
      <c r="D18" s="25"/>
      <c r="E18" s="25">
        <f t="shared" ref="E18" si="0">IF($Y$8=TRUE,"",IF(ISNUMBER(E22),E22,0))</f>
        <v>0</v>
      </c>
      <c r="F18" s="25"/>
      <c r="G18" s="25">
        <f t="shared" ref="G18" si="1">IF($Y$8=TRUE,"",IF(ISNUMBER(G22),G22,0))</f>
        <v>0</v>
      </c>
      <c r="H18" s="25"/>
      <c r="I18" s="25">
        <f t="shared" ref="I18" si="2">IF($Y$8=TRUE,"",IF(ISNUMBER(I22),I22,0))</f>
        <v>6.1703002879473466E-3</v>
      </c>
      <c r="J18" s="25"/>
      <c r="K18" s="25">
        <f t="shared" ref="K18" si="3">IF($Y$8=TRUE,"",IF(ISNUMBER(K22),K22,0))</f>
        <v>7.5586178527354997E-2</v>
      </c>
      <c r="L18" s="25"/>
      <c r="M18" s="25">
        <f t="shared" ref="M18" si="4">IF($Y$8=TRUE,"",IF(ISNUMBER(M22),M22,0))</f>
        <v>0.272110242698478</v>
      </c>
      <c r="N18" s="25"/>
      <c r="O18" s="25">
        <f t="shared" ref="O18" si="5">IF($Y$8=TRUE,"",IF(ISNUMBER(O22),O22,0))</f>
        <v>0.37793089263677498</v>
      </c>
      <c r="P18" s="25"/>
      <c r="Q18" s="25">
        <f t="shared" ref="Q18" si="6">IF($Y$8=TRUE,"",IF(ISNUMBER(Q22),Q22,0))</f>
        <v>0.21596051007815714</v>
      </c>
      <c r="R18" s="25"/>
      <c r="S18" s="25">
        <f t="shared" ref="S18" si="7">IF($Y$8=TRUE,"",IF(ISNUMBER(S22),S22,0))</f>
        <v>4.8591114767585354E-2</v>
      </c>
      <c r="T18" s="25"/>
      <c r="U18" s="25">
        <f t="shared" ref="U18" si="8">IF($Y$8=TRUE,"",IF(ISNUMBER(U22),U22,0))</f>
        <v>3.5993418346359522E-3</v>
      </c>
      <c r="V18" s="25"/>
      <c r="W18" s="25">
        <f t="shared" ref="W18" si="9">IF($Y$8=TRUE,"",IF(ISNUMBER(W22),W22,0))</f>
        <v>5.1419169066227893E-5</v>
      </c>
      <c r="X18" s="25"/>
      <c r="Y18" s="25">
        <f>SUM(C18:X18)</f>
        <v>1</v>
      </c>
      <c r="Z18" s="25"/>
    </row>
    <row r="19" spans="2:26" hidden="1" outlineLevel="1" x14ac:dyDescent="0.25">
      <c r="B19" s="15"/>
      <c r="C19" s="26">
        <f>C18*C17</f>
        <v>0</v>
      </c>
      <c r="D19" s="26"/>
      <c r="E19" s="26">
        <f t="shared" ref="E19" si="10">E18*E17</f>
        <v>0</v>
      </c>
      <c r="F19" s="26"/>
      <c r="G19" s="26">
        <f t="shared" ref="G19" si="11">G18*G17</f>
        <v>0</v>
      </c>
      <c r="H19" s="26"/>
      <c r="I19" s="26">
        <f t="shared" ref="I19" si="12">I18*I17</f>
        <v>1.851090086384204E-2</v>
      </c>
      <c r="J19" s="26"/>
      <c r="K19" s="26">
        <f t="shared" ref="K19" si="13">K18*K17</f>
        <v>0.30234471410941999</v>
      </c>
      <c r="L19" s="26"/>
      <c r="M19" s="26">
        <f t="shared" ref="M19" si="14">M18*M17</f>
        <v>1.3605512134923901</v>
      </c>
      <c r="N19" s="26"/>
      <c r="O19" s="26">
        <f t="shared" ref="O19" si="15">O18*O17</f>
        <v>2.2675853558206498</v>
      </c>
      <c r="P19" s="26"/>
      <c r="Q19" s="26">
        <f t="shared" ref="Q19" si="16">Q18*Q17</f>
        <v>1.5117235705470999</v>
      </c>
      <c r="R19" s="26"/>
      <c r="S19" s="26">
        <f t="shared" ref="S19" si="17">S18*S17</f>
        <v>0.38872891814068283</v>
      </c>
      <c r="T19" s="26"/>
      <c r="U19" s="26">
        <f t="shared" ref="U19" si="18">U18*U17</f>
        <v>3.2394076511723567E-2</v>
      </c>
      <c r="V19" s="26"/>
      <c r="W19" s="26">
        <f t="shared" ref="W19" si="19">W18*W17</f>
        <v>5.1419169066227888E-4</v>
      </c>
      <c r="X19" s="26"/>
      <c r="Y19" s="17"/>
      <c r="Z19" s="17"/>
    </row>
    <row r="20" spans="2:26" hidden="1" outlineLevel="1" x14ac:dyDescent="0.25">
      <c r="B20" s="15"/>
      <c r="C20" s="27" t="str">
        <f>IF(C17&lt;=F12,CONCATENATE($C$17, " ∙ ",ROUND(C18,4)),"")</f>
        <v>0 ∙ 0</v>
      </c>
      <c r="D20" s="27"/>
      <c r="E20" s="27" t="str">
        <f>IF(E17&lt;=$F$12,CONCATENATE(" + ",E17, " ∙ ",ROUND(E18,4)),"")</f>
        <v xml:space="preserve"> + 1 ∙ 0</v>
      </c>
      <c r="F20" s="27"/>
      <c r="G20" s="27" t="str">
        <f t="shared" ref="G20" si="20">IF(G17&lt;=$F$12,CONCATENATE(" + ",G17, " ∙ ",ROUND(G18,4)),"")</f>
        <v xml:space="preserve"> + 2 ∙ 0</v>
      </c>
      <c r="H20" s="27"/>
      <c r="I20" s="27" t="str">
        <f t="shared" ref="I20" si="21">IF(I17&lt;=$F$12,CONCATENATE(" + ",I17, " ∙ ",ROUND(I18,4)),"")</f>
        <v xml:space="preserve"> + 3 ∙ 0,0062</v>
      </c>
      <c r="J20" s="27"/>
      <c r="K20" s="27" t="str">
        <f t="shared" ref="K20" si="22">IF(K17&lt;=$F$12,CONCATENATE(" + ",K17, " ∙ ",ROUND(K18,4)),"")</f>
        <v xml:space="preserve"> + 4 ∙ 0,0756</v>
      </c>
      <c r="L20" s="27"/>
      <c r="M20" s="27" t="str">
        <f t="shared" ref="M20" si="23">IF(M17&lt;=$F$12,CONCATENATE(" + ",M17, " ∙ ",ROUND(M18,4)),"")</f>
        <v xml:space="preserve"> + 5 ∙ 0,2721</v>
      </c>
      <c r="N20" s="27"/>
      <c r="O20" s="27" t="str">
        <f t="shared" ref="O20" si="24">IF(O17&lt;=$F$12,CONCATENATE(" + ",O17, " ∙ ",ROUND(O18,4)),"")</f>
        <v xml:space="preserve"> + 6 ∙ 0,3779</v>
      </c>
      <c r="P20" s="27"/>
      <c r="Q20" s="27" t="str">
        <f t="shared" ref="Q20" si="25">IF(Q17&lt;=$F$12,CONCATENATE(" + ",Q17, " ∙ ",ROUND(Q18,4)),"")</f>
        <v xml:space="preserve"> + 7 ∙ 0,216</v>
      </c>
      <c r="R20" s="27"/>
      <c r="S20" s="27" t="str">
        <f t="shared" ref="S20" si="26">IF(S17&lt;=$F$12,CONCATENATE(" + ",S17, " ∙ ",ROUND(S18,4)),"")</f>
        <v xml:space="preserve"> + 8 ∙ 0,0486</v>
      </c>
      <c r="T20" s="27"/>
      <c r="U20" s="27" t="str">
        <f t="shared" ref="U20" si="27">IF(U17&lt;=$F$12,CONCATENATE(" + ",U17, " ∙ ",ROUND(U18,4)),"")</f>
        <v xml:space="preserve"> + 9 ∙ 0,0036</v>
      </c>
      <c r="V20" s="27"/>
      <c r="W20" s="27" t="str">
        <f t="shared" ref="W20" si="28">IF(W17&lt;=$F$12,CONCATENATE(" + ",W17, " ∙ ",ROUND(W18,4)),"")</f>
        <v xml:space="preserve"> + 10 ∙ 0,0001</v>
      </c>
      <c r="X20" s="27"/>
      <c r="Y20" s="17"/>
      <c r="Z20" s="17"/>
    </row>
    <row r="21" spans="2:26" hidden="1" outlineLevel="1" x14ac:dyDescent="0.25">
      <c r="B21" s="15"/>
      <c r="Y21" s="16"/>
      <c r="Z21" s="15"/>
    </row>
    <row r="22" spans="2:26" hidden="1" outlineLevel="1" x14ac:dyDescent="0.25">
      <c r="B22" s="15"/>
      <c r="C22" s="24" t="e">
        <f>C23*D23/C24</f>
        <v>#NUM!</v>
      </c>
      <c r="D22" s="24"/>
      <c r="E22" s="24" t="e">
        <f>E23*F23/E24</f>
        <v>#NUM!</v>
      </c>
      <c r="F22" s="24"/>
      <c r="G22" s="24" t="e">
        <f>G23*H23/G24</f>
        <v>#NUM!</v>
      </c>
      <c r="H22" s="24"/>
      <c r="I22" s="24">
        <f>I23*J23/I24</f>
        <v>6.1703002879473466E-3</v>
      </c>
      <c r="J22" s="24"/>
      <c r="K22" s="24">
        <f>K23*L23/K24</f>
        <v>7.5586178527354997E-2</v>
      </c>
      <c r="L22" s="24"/>
      <c r="M22" s="24">
        <f>M23*N23/M24</f>
        <v>0.272110242698478</v>
      </c>
      <c r="N22" s="24"/>
      <c r="O22" s="24">
        <f>O23*P23/O24</f>
        <v>0.37793089263677498</v>
      </c>
      <c r="P22" s="24"/>
      <c r="Q22" s="24">
        <f>Q23*R23/Q24</f>
        <v>0.21596051007815714</v>
      </c>
      <c r="R22" s="24"/>
      <c r="S22" s="24">
        <f>S23*T23/S24</f>
        <v>4.8591114767585354E-2</v>
      </c>
      <c r="T22" s="24"/>
      <c r="U22" s="24">
        <f>U23*V23/U24</f>
        <v>3.5993418346359522E-3</v>
      </c>
      <c r="V22" s="24"/>
      <c r="W22" s="24">
        <f>W23*X23/W24</f>
        <v>5.1419169066227893E-5</v>
      </c>
      <c r="X22" s="24"/>
      <c r="Y22" s="16"/>
      <c r="Z22" s="15"/>
    </row>
    <row r="23" spans="2:26" hidden="1" outlineLevel="1" x14ac:dyDescent="0.25">
      <c r="C23">
        <f>FACT(C26)/(FACT(C27)*FACT(C26-C27))</f>
        <v>1</v>
      </c>
      <c r="D23" t="e">
        <f>FACT(D26)/(FACT(D27)*FACT(D26-D27))</f>
        <v>#NUM!</v>
      </c>
      <c r="E23">
        <f t="shared" ref="E23:X23" si="29">FACT(E26)/(FACT(E27)*FACT(E26-E27))</f>
        <v>10</v>
      </c>
      <c r="F23" t="e">
        <f t="shared" si="29"/>
        <v>#NUM!</v>
      </c>
      <c r="G23">
        <f t="shared" si="29"/>
        <v>45</v>
      </c>
      <c r="H23" t="e">
        <f t="shared" si="29"/>
        <v>#NUM!</v>
      </c>
      <c r="I23">
        <f t="shared" si="29"/>
        <v>120</v>
      </c>
      <c r="J23">
        <f t="shared" si="29"/>
        <v>1</v>
      </c>
      <c r="K23">
        <f t="shared" si="29"/>
        <v>210</v>
      </c>
      <c r="L23">
        <f t="shared" si="29"/>
        <v>7</v>
      </c>
      <c r="M23">
        <f t="shared" si="29"/>
        <v>252</v>
      </c>
      <c r="N23">
        <f t="shared" si="29"/>
        <v>21</v>
      </c>
      <c r="O23">
        <f t="shared" si="29"/>
        <v>210</v>
      </c>
      <c r="P23">
        <f t="shared" si="29"/>
        <v>35</v>
      </c>
      <c r="Q23">
        <f t="shared" si="29"/>
        <v>120</v>
      </c>
      <c r="R23">
        <f t="shared" si="29"/>
        <v>35</v>
      </c>
      <c r="S23">
        <f t="shared" si="29"/>
        <v>45</v>
      </c>
      <c r="T23">
        <f t="shared" si="29"/>
        <v>21</v>
      </c>
      <c r="U23">
        <f t="shared" si="29"/>
        <v>10</v>
      </c>
      <c r="V23">
        <f t="shared" si="29"/>
        <v>7</v>
      </c>
      <c r="W23">
        <f t="shared" si="29"/>
        <v>1</v>
      </c>
      <c r="X23">
        <f t="shared" si="29"/>
        <v>1</v>
      </c>
    </row>
    <row r="24" spans="2:26" hidden="1" outlineLevel="1" x14ac:dyDescent="0.25">
      <c r="C24" s="13">
        <f>FACT(C28)/(FACT(C29)*FACT(C28-C29))</f>
        <v>19448</v>
      </c>
      <c r="D24" s="13"/>
      <c r="E24" s="13">
        <f t="shared" ref="E24" si="30">FACT(E28)/(FACT(E29)*FACT(E28-E29))</f>
        <v>19448</v>
      </c>
      <c r="F24" s="13"/>
      <c r="G24" s="13">
        <f t="shared" ref="G24" si="31">FACT(G28)/(FACT(G29)*FACT(G28-G29))</f>
        <v>19448</v>
      </c>
      <c r="H24" s="13"/>
      <c r="I24" s="13">
        <f t="shared" ref="I24" si="32">FACT(I28)/(FACT(I29)*FACT(I28-I29))</f>
        <v>19448</v>
      </c>
      <c r="J24" s="13"/>
      <c r="K24" s="13">
        <f t="shared" ref="K24" si="33">FACT(K28)/(FACT(K29)*FACT(K28-K29))</f>
        <v>19448</v>
      </c>
      <c r="L24" s="13"/>
      <c r="M24" s="13">
        <f t="shared" ref="M24" si="34">FACT(M28)/(FACT(M29)*FACT(M28-M29))</f>
        <v>19448</v>
      </c>
      <c r="N24" s="13"/>
      <c r="O24" s="13">
        <f t="shared" ref="O24" si="35">FACT(O28)/(FACT(O29)*FACT(O28-O29))</f>
        <v>19448</v>
      </c>
      <c r="P24" s="13"/>
      <c r="Q24" s="13">
        <f t="shared" ref="Q24" si="36">FACT(Q28)/(FACT(Q29)*FACT(Q28-Q29))</f>
        <v>19448</v>
      </c>
      <c r="R24" s="13"/>
      <c r="S24" s="13">
        <f t="shared" ref="S24" si="37">FACT(S28)/(FACT(S29)*FACT(S28-S29))</f>
        <v>19448</v>
      </c>
      <c r="T24" s="13"/>
      <c r="U24" s="13">
        <f t="shared" ref="U24" si="38">FACT(U28)/(FACT(U29)*FACT(U28-U29))</f>
        <v>19448</v>
      </c>
      <c r="V24" s="13"/>
      <c r="W24" s="13">
        <f t="shared" ref="W24" si="39">FACT(W28)/(FACT(W29)*FACT(W28-W29))</f>
        <v>19448</v>
      </c>
      <c r="X24" s="13"/>
    </row>
    <row r="25" spans="2:26" hidden="1" outlineLevel="1" x14ac:dyDescent="0.25">
      <c r="K25"/>
      <c r="P25"/>
      <c r="Q25"/>
      <c r="R25"/>
    </row>
    <row r="26" spans="2:26" hidden="1" outlineLevel="1" x14ac:dyDescent="0.25">
      <c r="C26">
        <f>$F$8</f>
        <v>10</v>
      </c>
      <c r="D26">
        <f>$F$9</f>
        <v>7</v>
      </c>
      <c r="E26">
        <f t="shared" ref="E26" si="40">$F$8</f>
        <v>10</v>
      </c>
      <c r="F26">
        <f t="shared" ref="F26" si="41">$F$9</f>
        <v>7</v>
      </c>
      <c r="G26">
        <f t="shared" ref="G26" si="42">$F$8</f>
        <v>10</v>
      </c>
      <c r="H26">
        <f t="shared" ref="H26" si="43">$F$9</f>
        <v>7</v>
      </c>
      <c r="I26">
        <f t="shared" ref="I26" si="44">$F$8</f>
        <v>10</v>
      </c>
      <c r="J26">
        <f t="shared" ref="J26" si="45">$F$9</f>
        <v>7</v>
      </c>
      <c r="K26">
        <f t="shared" ref="K26" si="46">$F$8</f>
        <v>10</v>
      </c>
      <c r="L26">
        <f t="shared" ref="L26" si="47">$F$9</f>
        <v>7</v>
      </c>
      <c r="M26">
        <f t="shared" ref="M26" si="48">$F$8</f>
        <v>10</v>
      </c>
      <c r="N26">
        <f t="shared" ref="N26" si="49">$F$9</f>
        <v>7</v>
      </c>
      <c r="O26">
        <f t="shared" ref="O26" si="50">$F$8</f>
        <v>10</v>
      </c>
      <c r="P26">
        <f t="shared" ref="P26" si="51">$F$9</f>
        <v>7</v>
      </c>
      <c r="Q26">
        <f t="shared" ref="Q26" si="52">$F$8</f>
        <v>10</v>
      </c>
      <c r="R26">
        <f t="shared" ref="R26" si="53">$F$9</f>
        <v>7</v>
      </c>
      <c r="S26">
        <f t="shared" ref="S26" si="54">$F$8</f>
        <v>10</v>
      </c>
      <c r="T26">
        <f t="shared" ref="T26" si="55">$F$9</f>
        <v>7</v>
      </c>
      <c r="U26">
        <f t="shared" ref="U26" si="56">$F$8</f>
        <v>10</v>
      </c>
      <c r="V26">
        <f t="shared" ref="V26" si="57">$F$9</f>
        <v>7</v>
      </c>
      <c r="W26">
        <f t="shared" ref="W26" si="58">$F$8</f>
        <v>10</v>
      </c>
      <c r="X26">
        <f t="shared" ref="X26" si="59">$F$9</f>
        <v>7</v>
      </c>
    </row>
    <row r="27" spans="2:26" hidden="1" outlineLevel="1" x14ac:dyDescent="0.25">
      <c r="C27">
        <f>C17</f>
        <v>0</v>
      </c>
      <c r="D27">
        <f>$F$12-C27</f>
        <v>10</v>
      </c>
      <c r="E27">
        <f t="shared" ref="E27" si="60">E17</f>
        <v>1</v>
      </c>
      <c r="F27">
        <f t="shared" ref="F27" si="61">$F$12-E27</f>
        <v>9</v>
      </c>
      <c r="G27">
        <f t="shared" ref="G27" si="62">G17</f>
        <v>2</v>
      </c>
      <c r="H27">
        <f t="shared" ref="H27" si="63">$F$12-G27</f>
        <v>8</v>
      </c>
      <c r="I27">
        <f t="shared" ref="I27" si="64">I17</f>
        <v>3</v>
      </c>
      <c r="J27">
        <f t="shared" ref="J27" si="65">$F$12-I27</f>
        <v>7</v>
      </c>
      <c r="K27">
        <f t="shared" ref="K27" si="66">K17</f>
        <v>4</v>
      </c>
      <c r="L27">
        <f t="shared" ref="L27" si="67">$F$12-K27</f>
        <v>6</v>
      </c>
      <c r="M27">
        <f t="shared" ref="M27" si="68">M17</f>
        <v>5</v>
      </c>
      <c r="N27">
        <f t="shared" ref="N27" si="69">$F$12-M27</f>
        <v>5</v>
      </c>
      <c r="O27">
        <f t="shared" ref="O27" si="70">O17</f>
        <v>6</v>
      </c>
      <c r="P27">
        <f t="shared" ref="P27" si="71">$F$12-O27</f>
        <v>4</v>
      </c>
      <c r="Q27">
        <f t="shared" ref="Q27" si="72">Q17</f>
        <v>7</v>
      </c>
      <c r="R27">
        <f t="shared" ref="R27" si="73">$F$12-Q27</f>
        <v>3</v>
      </c>
      <c r="S27">
        <f t="shared" ref="S27" si="74">S17</f>
        <v>8</v>
      </c>
      <c r="T27">
        <f t="shared" ref="T27" si="75">$F$12-S27</f>
        <v>2</v>
      </c>
      <c r="U27">
        <f t="shared" ref="U27" si="76">U17</f>
        <v>9</v>
      </c>
      <c r="V27">
        <f t="shared" ref="V27" si="77">$F$12-U27</f>
        <v>1</v>
      </c>
      <c r="W27">
        <f t="shared" ref="W27" si="78">W17</f>
        <v>10</v>
      </c>
      <c r="X27">
        <f t="shared" ref="X27" si="79">$F$12-W27</f>
        <v>0</v>
      </c>
    </row>
    <row r="28" spans="2:26" hidden="1" outlineLevel="1" x14ac:dyDescent="0.25">
      <c r="C28" s="13">
        <f>$F$10</f>
        <v>17</v>
      </c>
      <c r="D28" s="13"/>
      <c r="E28" s="13">
        <f t="shared" ref="E28" si="80">$F$10</f>
        <v>17</v>
      </c>
      <c r="F28" s="13"/>
      <c r="G28" s="13">
        <f t="shared" ref="G28" si="81">$F$10</f>
        <v>17</v>
      </c>
      <c r="H28" s="13"/>
      <c r="I28" s="13">
        <f t="shared" ref="I28" si="82">$F$10</f>
        <v>17</v>
      </c>
      <c r="J28" s="13"/>
      <c r="K28" s="13">
        <f t="shared" ref="K28" si="83">$F$10</f>
        <v>17</v>
      </c>
      <c r="L28" s="13"/>
      <c r="M28" s="13">
        <f t="shared" ref="M28" si="84">$F$10</f>
        <v>17</v>
      </c>
      <c r="N28" s="13"/>
      <c r="O28" s="13">
        <f t="shared" ref="O28" si="85">$F$10</f>
        <v>17</v>
      </c>
      <c r="P28" s="13"/>
      <c r="Q28" s="13">
        <f t="shared" ref="Q28" si="86">$F$10</f>
        <v>17</v>
      </c>
      <c r="R28" s="13"/>
      <c r="S28" s="13">
        <f t="shared" ref="S28" si="87">$F$10</f>
        <v>17</v>
      </c>
      <c r="T28" s="13"/>
      <c r="U28" s="13">
        <f t="shared" ref="U28" si="88">$F$10</f>
        <v>17</v>
      </c>
      <c r="V28" s="13"/>
      <c r="W28" s="13">
        <f t="shared" ref="W28" si="89">$F$10</f>
        <v>17</v>
      </c>
      <c r="X28" s="13"/>
    </row>
    <row r="29" spans="2:26" hidden="1" outlineLevel="1" x14ac:dyDescent="0.25">
      <c r="C29" s="13">
        <f>$F$12</f>
        <v>10</v>
      </c>
      <c r="D29" s="13"/>
      <c r="E29" s="13">
        <f t="shared" ref="E29" si="90">$F$12</f>
        <v>10</v>
      </c>
      <c r="F29" s="13"/>
      <c r="G29" s="13">
        <f t="shared" ref="G29" si="91">$F$12</f>
        <v>10</v>
      </c>
      <c r="H29" s="13"/>
      <c r="I29" s="13">
        <f t="shared" ref="I29" si="92">$F$12</f>
        <v>10</v>
      </c>
      <c r="J29" s="13"/>
      <c r="K29" s="13">
        <f t="shared" ref="K29" si="93">$F$12</f>
        <v>10</v>
      </c>
      <c r="L29" s="13"/>
      <c r="M29" s="13">
        <f t="shared" ref="M29" si="94">$F$12</f>
        <v>10</v>
      </c>
      <c r="N29" s="13"/>
      <c r="O29" s="13">
        <f t="shared" ref="O29" si="95">$F$12</f>
        <v>10</v>
      </c>
      <c r="P29" s="13"/>
      <c r="Q29" s="13">
        <f t="shared" ref="Q29" si="96">$F$12</f>
        <v>10</v>
      </c>
      <c r="R29" s="13"/>
      <c r="S29" s="13">
        <f t="shared" ref="S29" si="97">$F$12</f>
        <v>10</v>
      </c>
      <c r="T29" s="13"/>
      <c r="U29" s="13">
        <f t="shared" ref="U29" si="98">$F$12</f>
        <v>10</v>
      </c>
      <c r="V29" s="13"/>
      <c r="W29" s="13">
        <f t="shared" ref="W29" si="99">$F$12</f>
        <v>10</v>
      </c>
      <c r="X29" s="13"/>
    </row>
    <row r="30" spans="2:26" hidden="1" outlineLevel="1" x14ac:dyDescent="0.25"/>
    <row r="31" spans="2:26" hidden="1" outlineLevel="1" x14ac:dyDescent="0.25"/>
    <row r="32" spans="2:26" collapsed="1" x14ac:dyDescent="0.25"/>
    <row r="41" spans="2:4" x14ac:dyDescent="0.25">
      <c r="B41" t="s">
        <v>17</v>
      </c>
    </row>
    <row r="42" spans="2:4" ht="7.5" customHeight="1" x14ac:dyDescent="0.25"/>
    <row r="43" spans="2:4" x14ac:dyDescent="0.25">
      <c r="B43" s="2" t="s">
        <v>15</v>
      </c>
      <c r="C43" t="str">
        <f>CONCATENATE(C20,E20,G20,I20,K20,M20,O20,Q20,S20,U20,W20)</f>
        <v>0 ∙ 0 + 1 ∙ 0 + 2 ∙ 0 + 3 ∙ 0,0062 + 4 ∙ 0,0756 + 5 ∙ 0,2721 + 6 ∙ 0,3779 + 7 ∙ 0,216 + 8 ∙ 0,0486 + 9 ∙ 0,0036 + 10 ∙ 0,0001</v>
      </c>
    </row>
    <row r="44" spans="2:4" ht="5.25" customHeight="1" x14ac:dyDescent="0.25">
      <c r="B44" s="2"/>
    </row>
    <row r="45" spans="2:4" x14ac:dyDescent="0.25">
      <c r="B45" s="7" t="s">
        <v>16</v>
      </c>
      <c r="C45" s="28">
        <f>SUM(C19:X19)</f>
        <v>5.8823529411764701</v>
      </c>
      <c r="D45" s="28"/>
    </row>
  </sheetData>
  <sheetProtection sheet="1" objects="1" scenarios="1" selectLockedCells="1"/>
  <mergeCells count="64">
    <mergeCell ref="C45:D45"/>
    <mergeCell ref="X10:Y10"/>
    <mergeCell ref="C19:D19"/>
    <mergeCell ref="E19:F19"/>
    <mergeCell ref="G19:H19"/>
    <mergeCell ref="I19:J19"/>
    <mergeCell ref="K19:L19"/>
    <mergeCell ref="M19:N19"/>
    <mergeCell ref="M20:N20"/>
    <mergeCell ref="O20:P20"/>
    <mergeCell ref="Q20:R20"/>
    <mergeCell ref="S20:T20"/>
    <mergeCell ref="U20:V20"/>
    <mergeCell ref="W20:X20"/>
    <mergeCell ref="O18:P18"/>
    <mergeCell ref="W22:X22"/>
    <mergeCell ref="Q18:R18"/>
    <mergeCell ref="S18:T18"/>
    <mergeCell ref="U18:V18"/>
    <mergeCell ref="W18:X18"/>
    <mergeCell ref="W19:X19"/>
    <mergeCell ref="W17:X17"/>
    <mergeCell ref="Y17:Z17"/>
    <mergeCell ref="Y18:Z18"/>
    <mergeCell ref="O19:P19"/>
    <mergeCell ref="Q19:R19"/>
    <mergeCell ref="S19:T19"/>
    <mergeCell ref="U19:V19"/>
    <mergeCell ref="K22:L22"/>
    <mergeCell ref="M22:N22"/>
    <mergeCell ref="Q17:R17"/>
    <mergeCell ref="S17:T17"/>
    <mergeCell ref="U17:V17"/>
    <mergeCell ref="O22:P22"/>
    <mergeCell ref="Q22:R22"/>
    <mergeCell ref="S22:T22"/>
    <mergeCell ref="U22:V22"/>
    <mergeCell ref="K20:L20"/>
    <mergeCell ref="K18:L18"/>
    <mergeCell ref="M18:N18"/>
    <mergeCell ref="C17:D17"/>
    <mergeCell ref="C22:D22"/>
    <mergeCell ref="E17:F17"/>
    <mergeCell ref="G17:H17"/>
    <mergeCell ref="I17:J17"/>
    <mergeCell ref="E22:F22"/>
    <mergeCell ref="G22:H22"/>
    <mergeCell ref="I22:J22"/>
    <mergeCell ref="C20:D20"/>
    <mergeCell ref="E20:F20"/>
    <mergeCell ref="G20:H20"/>
    <mergeCell ref="I20:J20"/>
    <mergeCell ref="C18:D18"/>
    <mergeCell ref="E18:F18"/>
    <mergeCell ref="G18:H18"/>
    <mergeCell ref="I18:J18"/>
    <mergeCell ref="L11:N11"/>
    <mergeCell ref="P11:R11"/>
    <mergeCell ref="T11:V11"/>
    <mergeCell ref="M17:N17"/>
    <mergeCell ref="O17:P17"/>
    <mergeCell ref="L12:N12"/>
    <mergeCell ref="P12:R12"/>
    <mergeCell ref="K17:L17"/>
  </mergeCells>
  <conditionalFormatting sqref="C17:Z18 C33:AA33 C43:AA45">
    <cfRule type="expression" dxfId="2" priority="1">
      <formula>$Y$8=TRUE</formula>
    </cfRule>
  </conditionalFormatting>
  <conditionalFormatting sqref="C19:C20 E19:E20 G19:G20 I19:I20 K19:K20 M19:M20 O19:O20 Q19:Q20 S19:S20 U19:U20 W19:W20 C17:X18">
    <cfRule type="expression" dxfId="1" priority="4">
      <formula>C$17&gt;$F$12</formula>
    </cfRule>
  </conditionalFormatting>
  <conditionalFormatting sqref="C17:X18">
    <cfRule type="expression" dxfId="0" priority="2">
      <formula>C$17=$F$13</formula>
    </cfRule>
  </conditionalFormatting>
  <dataValidations count="1">
    <dataValidation type="whole" allowBlank="1" showInputMessage="1" showErrorMessage="1" error="Bitte Ganze von 0-10 eingeben." prompt="Bitte Ganze von 0-10 eingeben." sqref="F12" xr:uid="{D9E343EA-6294-4B96-942C-134B82FACFB5}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26</xdr:col>
                    <xdr:colOff>466725</xdr:colOff>
                    <xdr:row>0</xdr:row>
                    <xdr:rowOff>161925</xdr:rowOff>
                  </from>
                  <to>
                    <xdr:col>30</xdr:col>
                    <xdr:colOff>38100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hypergeometrische 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2015-06-05T18:19:34Z</dcterms:created>
  <dcterms:modified xsi:type="dcterms:W3CDTF">2020-01-17T22:23:32Z</dcterms:modified>
</cp:coreProperties>
</file>