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3.xml" ContentType="application/vnd.openxmlformats-officedocument.drawing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xxx\OneDrive\mein skript\02 Stochastik\Excel-Dateien\"/>
    </mc:Choice>
  </mc:AlternateContent>
  <xr:revisionPtr revIDLastSave="25" documentId="8_{5A61149E-FE8E-4F0D-A4B1-2D289AE6E2E7}" xr6:coauthVersionLast="45" xr6:coauthVersionMax="45" xr10:uidLastSave="{65D72E7D-0BE5-4247-9075-79E7364559C9}"/>
  <bookViews>
    <workbookView xWindow="-120" yWindow="-120" windowWidth="29040" windowHeight="15990" xr2:uid="{00000000-000D-0000-FFFF-FFFF00000000}"/>
  </bookViews>
  <sheets>
    <sheet name="ohne Einsatz" sheetId="2" r:id="rId1"/>
    <sheet name="mit Einsatz" sheetId="1" r:id="rId2"/>
    <sheet name="Einsatz berechnen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3" l="1"/>
  <c r="D10" i="3"/>
  <c r="D9" i="3" s="1"/>
  <c r="E10" i="3"/>
  <c r="E9" i="3" s="1"/>
  <c r="F10" i="3"/>
  <c r="F11" i="3" s="1"/>
  <c r="G10" i="3"/>
  <c r="G9" i="3" s="1"/>
  <c r="H10" i="3"/>
  <c r="H9" i="3" s="1"/>
  <c r="I10" i="3"/>
  <c r="I9" i="3" s="1"/>
  <c r="J10" i="3"/>
  <c r="J11" i="3" s="1"/>
  <c r="K10" i="3"/>
  <c r="K9" i="3" s="1"/>
  <c r="L10" i="3"/>
  <c r="L9" i="3" s="1"/>
  <c r="C10" i="3"/>
  <c r="C11" i="3" s="1"/>
  <c r="F12" i="3"/>
  <c r="J12" i="3"/>
  <c r="G12" i="3"/>
  <c r="K12" i="3"/>
  <c r="D12" i="3"/>
  <c r="H12" i="3"/>
  <c r="L12" i="3"/>
  <c r="E12" i="3"/>
  <c r="I12" i="3"/>
  <c r="C12" i="3"/>
  <c r="F13" i="3" l="1"/>
  <c r="L13" i="3"/>
  <c r="J13" i="3"/>
  <c r="H11" i="3"/>
  <c r="E11" i="3"/>
  <c r="I13" i="3"/>
  <c r="D13" i="3"/>
  <c r="I11" i="3"/>
  <c r="E13" i="3"/>
  <c r="L11" i="3"/>
  <c r="D11" i="3"/>
  <c r="H13" i="3"/>
  <c r="K11" i="3"/>
  <c r="G11" i="3"/>
  <c r="K13" i="3"/>
  <c r="G13" i="3"/>
  <c r="F14" i="3"/>
  <c r="I14" i="3"/>
  <c r="C14" i="3"/>
  <c r="E14" i="3"/>
  <c r="J14" i="3"/>
  <c r="L14" i="3"/>
  <c r="H14" i="3"/>
  <c r="D14" i="3"/>
  <c r="K14" i="3"/>
  <c r="G14" i="3"/>
  <c r="F9" i="3"/>
  <c r="C9" i="3"/>
  <c r="J9" i="3"/>
  <c r="P19" i="1"/>
  <c r="U8" i="1"/>
  <c r="U9" i="1" s="1"/>
  <c r="J24" i="2"/>
  <c r="L24" i="2" s="1"/>
  <c r="D24" i="2"/>
  <c r="E24" i="2" s="1"/>
  <c r="X23" i="2"/>
  <c r="Q23" i="2"/>
  <c r="J23" i="2"/>
  <c r="L23" i="2" s="1"/>
  <c r="D23" i="2"/>
  <c r="E23" i="2" s="1"/>
  <c r="J22" i="2"/>
  <c r="D22" i="2"/>
  <c r="F22" i="2" s="1"/>
  <c r="J21" i="2"/>
  <c r="L21" i="2" s="1"/>
  <c r="D21" i="2"/>
  <c r="E21" i="2" s="1"/>
  <c r="J20" i="2"/>
  <c r="L20" i="2" s="1"/>
  <c r="D20" i="2"/>
  <c r="E20" i="2" s="1"/>
  <c r="J19" i="2"/>
  <c r="D19" i="2"/>
  <c r="F19" i="2" s="1"/>
  <c r="J18" i="2"/>
  <c r="L18" i="2" s="1"/>
  <c r="D18" i="2"/>
  <c r="E18" i="2" s="1"/>
  <c r="Y17" i="2"/>
  <c r="R17" i="2"/>
  <c r="J17" i="2"/>
  <c r="L17" i="2" s="1"/>
  <c r="D17" i="2"/>
  <c r="E17" i="2" s="1"/>
  <c r="Y16" i="2"/>
  <c r="R16" i="2"/>
  <c r="J16" i="2"/>
  <c r="L16" i="2" s="1"/>
  <c r="D16" i="2"/>
  <c r="E16" i="2" s="1"/>
  <c r="Y15" i="2"/>
  <c r="R15" i="2"/>
  <c r="J15" i="2"/>
  <c r="L15" i="2" s="1"/>
  <c r="D15" i="2"/>
  <c r="E15" i="2" s="1"/>
  <c r="Y14" i="2"/>
  <c r="R14" i="2"/>
  <c r="J14" i="2"/>
  <c r="L14" i="2" s="1"/>
  <c r="D14" i="2"/>
  <c r="E14" i="2" s="1"/>
  <c r="Y13" i="2"/>
  <c r="R13" i="2"/>
  <c r="J13" i="2"/>
  <c r="L13" i="2" s="1"/>
  <c r="D13" i="2"/>
  <c r="E13" i="2" s="1"/>
  <c r="Y12" i="2"/>
  <c r="R12" i="2"/>
  <c r="J12" i="2"/>
  <c r="L12" i="2" s="1"/>
  <c r="D12" i="2"/>
  <c r="E12" i="2" s="1"/>
  <c r="Y11" i="2"/>
  <c r="R11" i="2"/>
  <c r="J11" i="2"/>
  <c r="L11" i="2" s="1"/>
  <c r="D11" i="2"/>
  <c r="E11" i="2" s="1"/>
  <c r="Y10" i="2"/>
  <c r="R10" i="2"/>
  <c r="J10" i="2"/>
  <c r="L10" i="2" s="1"/>
  <c r="F10" i="2"/>
  <c r="D10" i="2"/>
  <c r="E10" i="2" s="1"/>
  <c r="Y9" i="2"/>
  <c r="R9" i="2"/>
  <c r="J9" i="2"/>
  <c r="L9" i="2" s="1"/>
  <c r="F9" i="2"/>
  <c r="D9" i="2"/>
  <c r="E9" i="2" s="1"/>
  <c r="Y8" i="2"/>
  <c r="R8" i="2"/>
  <c r="J8" i="2"/>
  <c r="L8" i="2" s="1"/>
  <c r="F8" i="2"/>
  <c r="D8" i="2"/>
  <c r="E8" i="2" s="1"/>
  <c r="Y7" i="2"/>
  <c r="F24" i="2" s="1"/>
  <c r="R7" i="2"/>
  <c r="K22" i="2" s="1"/>
  <c r="J7" i="2"/>
  <c r="L7" i="2" s="1"/>
  <c r="F7" i="2"/>
  <c r="D7" i="2"/>
  <c r="E7" i="2" s="1"/>
  <c r="N8" i="3" l="1"/>
  <c r="Q8" i="3"/>
  <c r="N10" i="3"/>
  <c r="C20" i="3"/>
  <c r="C28" i="3" s="1"/>
  <c r="C18" i="3"/>
  <c r="E19" i="2"/>
  <c r="N20" i="2" s="1"/>
  <c r="Q22" i="2" s="1"/>
  <c r="T22" i="2" s="1"/>
  <c r="L19" i="2"/>
  <c r="E22" i="2"/>
  <c r="L22" i="2"/>
  <c r="K7" i="2"/>
  <c r="K8" i="2"/>
  <c r="K9" i="2"/>
  <c r="K10" i="2"/>
  <c r="K11" i="2"/>
  <c r="K12" i="2"/>
  <c r="K13" i="2"/>
  <c r="K14" i="2"/>
  <c r="K15" i="2"/>
  <c r="K16" i="2"/>
  <c r="K17" i="2"/>
  <c r="K18" i="2"/>
  <c r="K20" i="2"/>
  <c r="K21" i="2"/>
  <c r="K23" i="2"/>
  <c r="K24" i="2"/>
  <c r="F11" i="2"/>
  <c r="U20" i="2" s="1"/>
  <c r="X22" i="2" s="1"/>
  <c r="AA22" i="2" s="1"/>
  <c r="F12" i="2"/>
  <c r="F13" i="2"/>
  <c r="F14" i="2"/>
  <c r="F15" i="2"/>
  <c r="F16" i="2"/>
  <c r="F17" i="2"/>
  <c r="F18" i="2"/>
  <c r="K19" i="2"/>
  <c r="F20" i="2"/>
  <c r="F21" i="2"/>
  <c r="F23" i="2"/>
  <c r="N25" i="2" l="1"/>
  <c r="Q16" i="1" l="1"/>
  <c r="R16" i="1" s="1"/>
  <c r="Q14" i="1"/>
  <c r="R14" i="1" s="1"/>
  <c r="Q12" i="1"/>
  <c r="R12" i="1" s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7" i="1"/>
  <c r="S12" i="1" l="1"/>
  <c r="U12" i="1" s="1"/>
  <c r="S16" i="1"/>
  <c r="U16" i="1" s="1"/>
  <c r="S14" i="1"/>
  <c r="U14" i="1" s="1"/>
  <c r="L9" i="1"/>
  <c r="F7" i="1"/>
  <c r="F21" i="1"/>
  <c r="F17" i="1"/>
  <c r="F13" i="1"/>
  <c r="F9" i="1"/>
  <c r="L23" i="1"/>
  <c r="L19" i="1"/>
  <c r="L15" i="1"/>
  <c r="L11" i="1"/>
  <c r="L22" i="1"/>
  <c r="L13" i="1"/>
  <c r="F12" i="1"/>
  <c r="L14" i="1"/>
  <c r="F19" i="1"/>
  <c r="F11" i="1"/>
  <c r="L21" i="1"/>
  <c r="F24" i="1"/>
  <c r="F16" i="1"/>
  <c r="F8" i="1"/>
  <c r="L18" i="1"/>
  <c r="L10" i="1"/>
  <c r="F20" i="1"/>
  <c r="F22" i="1"/>
  <c r="F18" i="1"/>
  <c r="F14" i="1"/>
  <c r="F10" i="1"/>
  <c r="L24" i="1"/>
  <c r="L20" i="1"/>
  <c r="L16" i="1"/>
  <c r="L12" i="1"/>
  <c r="L8" i="1"/>
  <c r="F23" i="1"/>
  <c r="F15" i="1"/>
  <c r="L7" i="1"/>
  <c r="L17" i="1"/>
  <c r="E21" i="1"/>
  <c r="K8" i="1"/>
  <c r="E17" i="1"/>
  <c r="E7" i="1"/>
  <c r="E13" i="1"/>
  <c r="E9" i="1"/>
  <c r="K19" i="1"/>
  <c r="K11" i="1"/>
  <c r="E24" i="1"/>
  <c r="E20" i="1"/>
  <c r="E16" i="1"/>
  <c r="E12" i="1"/>
  <c r="E8" i="1"/>
  <c r="K22" i="1"/>
  <c r="K18" i="1"/>
  <c r="K14" i="1"/>
  <c r="K10" i="1"/>
  <c r="E23" i="1"/>
  <c r="E19" i="1"/>
  <c r="E15" i="1"/>
  <c r="E11" i="1"/>
  <c r="K7" i="1"/>
  <c r="K21" i="1"/>
  <c r="K17" i="1"/>
  <c r="K13" i="1"/>
  <c r="K9" i="1"/>
  <c r="K23" i="1"/>
  <c r="K15" i="1"/>
  <c r="E22" i="1"/>
  <c r="E18" i="1"/>
  <c r="E14" i="1"/>
  <c r="E10" i="1"/>
  <c r="K24" i="1"/>
  <c r="K20" i="1"/>
  <c r="K16" i="1"/>
  <c r="K12" i="1"/>
  <c r="R23" i="1" l="1"/>
  <c r="S23" i="1" s="1"/>
  <c r="N23" i="1"/>
  <c r="D5" i="3" l="1"/>
  <c r="I5" i="3" l="1"/>
  <c r="H5" i="3" l="1"/>
  <c r="G5" i="3" l="1"/>
  <c r="L5" i="3" l="1"/>
  <c r="F5" i="3" l="1"/>
  <c r="K5" i="3" l="1"/>
  <c r="E5" i="3" l="1"/>
  <c r="C5" i="3"/>
  <c r="J5" i="3" l="1"/>
</calcChain>
</file>

<file path=xl/sharedStrings.xml><?xml version="1.0" encoding="utf-8"?>
<sst xmlns="http://schemas.openxmlformats.org/spreadsheetml/2006/main" count="84" uniqueCount="41">
  <si>
    <t>Faires Spiel (ohne Einsatz)?</t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</si>
  <si>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</si>
  <si>
    <t xml:space="preserve">X = </t>
  </si>
  <si>
    <t>Sp1</t>
  </si>
  <si>
    <t>Sp2</t>
  </si>
  <si>
    <t>Wurf 1</t>
  </si>
  <si>
    <t>Wurf 2</t>
  </si>
  <si>
    <t>Günstige Ergebnisse:</t>
  </si>
  <si>
    <t>Es wird 2-mal gewürfelt. Die Zufallsvariable X ermittelt die Augensumme der beiden Würfel.</t>
  </si>
  <si>
    <t>=</t>
  </si>
  <si>
    <t>≅</t>
  </si>
  <si>
    <t xml:space="preserve">P(Gewinn) = </t>
  </si>
  <si>
    <t>Spieler 1 tippt auf:</t>
  </si>
  <si>
    <t>Spieler 2 tippt auf:</t>
  </si>
  <si>
    <t>Anzahl Einsen</t>
  </si>
  <si>
    <r>
      <t>a</t>
    </r>
    <r>
      <rPr>
        <vertAlign val="subscript"/>
        <sz val="11"/>
        <color theme="1"/>
        <rFont val="Calibri"/>
        <family val="2"/>
        <scheme val="minor"/>
      </rPr>
      <t>i</t>
    </r>
  </si>
  <si>
    <t xml:space="preserve">A = </t>
  </si>
  <si>
    <t>Ereignis</t>
  </si>
  <si>
    <t>Wahrscheinlichkeit</t>
  </si>
  <si>
    <t>Faires Spiel (mit Einsatz)?</t>
  </si>
  <si>
    <t>E(A) ≅</t>
  </si>
  <si>
    <t xml:space="preserve">Es wird 2-mal gewürfelt. Die Zufallsvariable A ermittelt den Auszahlungsbetrag nach folgenden Regeln: </t>
  </si>
  <si>
    <t>Auszahlung (in €)</t>
  </si>
  <si>
    <t>Spieleinsatz e (in €)</t>
  </si>
  <si>
    <t>Erwartbare Auszahlung - Spieleinsatz = Erwartbarer Gewinn</t>
  </si>
  <si>
    <t>Einsatz für ein faires Spiel berechnen</t>
  </si>
  <si>
    <t>Die Zufallsgröße A gibt die Auszahlung an.</t>
  </si>
  <si>
    <r>
      <t>P(A = a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</si>
  <si>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t>i</t>
  </si>
  <si>
    <t>einbeziehen?</t>
  </si>
  <si>
    <t>P(A = ai)</t>
  </si>
  <si>
    <t>doppelt?</t>
  </si>
  <si>
    <t xml:space="preserve">E(A) ≅ </t>
  </si>
  <si>
    <t xml:space="preserve">≅ </t>
  </si>
  <si>
    <t>Der Einsatz e muss also der erwarteten Auszahlung E(A) entsprechen.</t>
  </si>
  <si>
    <t>Berechnung der erwarteten Auszahlung E(A):</t>
  </si>
  <si>
    <t>Anzahl der verschiedenen Werte für A =</t>
  </si>
  <si>
    <t xml:space="preserve"> E(A) - e = 0</t>
  </si>
  <si>
    <t>Für ein faires Spiel muss gelten: Erwartbare Auszahlung - Spieleinsatz = 0</t>
  </si>
  <si>
    <t xml:space="preserve">⇒   e = </t>
  </si>
  <si>
    <t>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</si>
</sst>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6" xfId="0" applyBorder="1"/>
    <xf numFmtId="0" fontId="0" fillId="0" borderId="0" xfId="0" applyBorder="1" applyProtection="1">
      <protection locked="0"/>
    </xf>
    <xf numFmtId="0" fontId="0" fillId="0" borderId="8" xfId="0" applyBorder="1"/>
    <xf numFmtId="0" fontId="0" fillId="0" borderId="2" xfId="0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0" xfId="0" quotePrefix="1" applyAlignment="1">
      <alignment horizontal="right"/>
    </xf>
    <xf numFmtId="0" fontId="6" fillId="0" borderId="0" xfId="0" applyFont="1"/>
    <xf numFmtId="0" fontId="2" fillId="0" borderId="0" xfId="0" applyFont="1"/>
    <xf numFmtId="164" fontId="0" fillId="0" borderId="0" xfId="0" applyNumberFormat="1" applyAlignment="1">
      <alignment horizontal="left"/>
    </xf>
    <xf numFmtId="164" fontId="0" fillId="0" borderId="0" xfId="0" applyNumberFormat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164" fontId="0" fillId="0" borderId="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7" fillId="0" borderId="0" xfId="0" applyNumberFormat="1" applyFont="1" applyAlignment="1">
      <alignment horizontal="left"/>
    </xf>
    <xf numFmtId="0" fontId="0" fillId="6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20">
    <dxf>
      <numFmt numFmtId="0" formatCode="General"/>
    </dxf>
    <dxf>
      <fill>
        <patternFill>
          <bgColor rgb="FFFFB7B7"/>
        </patternFill>
      </fill>
    </dxf>
    <dxf>
      <fill>
        <patternFill>
          <bgColor rgb="FFFF7D7D"/>
        </patternFill>
      </fill>
    </dxf>
    <dxf>
      <font>
        <color theme="0"/>
      </font>
      <fill>
        <patternFill>
          <bgColor theme="0"/>
        </patternFill>
      </fill>
    </dxf>
    <dxf>
      <numFmt numFmtId="165" formatCode="#\ ???/???"/>
    </dxf>
    <dxf>
      <font>
        <color theme="0"/>
      </font>
      <fill>
        <patternFill>
          <bgColor theme="0"/>
        </patternFill>
      </fill>
    </dxf>
    <dxf>
      <fill>
        <patternFill>
          <bgColor rgb="FFFFD5D5"/>
        </patternFill>
      </fill>
    </dxf>
    <dxf>
      <font>
        <color theme="0"/>
      </font>
      <fill>
        <patternFill>
          <bgColor theme="0"/>
        </patternFill>
      </fill>
      <border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 patternType="lightUp">
          <bgColor rgb="FFFF000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 patternType="lightUp">
          <f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lightUp">
          <fgColor theme="0" tint="-0.34998626667073579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7D7D"/>
      <color rgb="FFFFB7B7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O$7" lockText="1" noThreeD="1"/>
</file>

<file path=xl/ctrlProps/ctrlProp10.xml><?xml version="1.0" encoding="utf-8"?>
<formControlPr xmlns="http://schemas.microsoft.com/office/spreadsheetml/2009/9/main" objectType="CheckBox" checked="Checked" fmlaLink="$O$16" lockText="1" noThreeD="1"/>
</file>

<file path=xl/ctrlProps/ctrlProp11.xml><?xml version="1.0" encoding="utf-8"?>
<formControlPr xmlns="http://schemas.microsoft.com/office/spreadsheetml/2009/9/main" objectType="CheckBox" fmlaLink="$O$17" lockText="1" noThreeD="1"/>
</file>

<file path=xl/ctrlProps/ctrlProp12.xml><?xml version="1.0" encoding="utf-8"?>
<formControlPr xmlns="http://schemas.microsoft.com/office/spreadsheetml/2009/9/main" objectType="CheckBox" fmlaLink="$V$7" lockText="1" noThreeD="1"/>
</file>

<file path=xl/ctrlProps/ctrlProp13.xml><?xml version="1.0" encoding="utf-8"?>
<formControlPr xmlns="http://schemas.microsoft.com/office/spreadsheetml/2009/9/main" objectType="CheckBox" fmlaLink="$V$8" lockText="1" noThreeD="1"/>
</file>

<file path=xl/ctrlProps/ctrlProp14.xml><?xml version="1.0" encoding="utf-8"?>
<formControlPr xmlns="http://schemas.microsoft.com/office/spreadsheetml/2009/9/main" objectType="CheckBox" fmlaLink="$V$9" lockText="1" noThreeD="1"/>
</file>

<file path=xl/ctrlProps/ctrlProp15.xml><?xml version="1.0" encoding="utf-8"?>
<formControlPr xmlns="http://schemas.microsoft.com/office/spreadsheetml/2009/9/main" objectType="CheckBox" fmlaLink="$V$10" lockText="1" noThreeD="1"/>
</file>

<file path=xl/ctrlProps/ctrlProp16.xml><?xml version="1.0" encoding="utf-8"?>
<formControlPr xmlns="http://schemas.microsoft.com/office/spreadsheetml/2009/9/main" objectType="CheckBox" checked="Checked" fmlaLink="$V$11" lockText="1" noThreeD="1"/>
</file>

<file path=xl/ctrlProps/ctrlProp17.xml><?xml version="1.0" encoding="utf-8"?>
<formControlPr xmlns="http://schemas.microsoft.com/office/spreadsheetml/2009/9/main" objectType="CheckBox" checked="Checked" fmlaLink="$V$12" lockText="1" noThreeD="1"/>
</file>

<file path=xl/ctrlProps/ctrlProp18.xml><?xml version="1.0" encoding="utf-8"?>
<formControlPr xmlns="http://schemas.microsoft.com/office/spreadsheetml/2009/9/main" objectType="CheckBox" checked="Checked" fmlaLink="$V$13" lockText="1" noThreeD="1"/>
</file>

<file path=xl/ctrlProps/ctrlProp19.xml><?xml version="1.0" encoding="utf-8"?>
<formControlPr xmlns="http://schemas.microsoft.com/office/spreadsheetml/2009/9/main" objectType="CheckBox" fmlaLink="$V$14" lockText="1" noThreeD="1"/>
</file>

<file path=xl/ctrlProps/ctrlProp2.xml><?xml version="1.0" encoding="utf-8"?>
<formControlPr xmlns="http://schemas.microsoft.com/office/spreadsheetml/2009/9/main" objectType="CheckBox" checked="Checked" fmlaLink="$O$8" lockText="1" noThreeD="1"/>
</file>

<file path=xl/ctrlProps/ctrlProp20.xml><?xml version="1.0" encoding="utf-8"?>
<formControlPr xmlns="http://schemas.microsoft.com/office/spreadsheetml/2009/9/main" objectType="CheckBox" fmlaLink="$V$15" lockText="1" noThreeD="1"/>
</file>

<file path=xl/ctrlProps/ctrlProp21.xml><?xml version="1.0" encoding="utf-8"?>
<formControlPr xmlns="http://schemas.microsoft.com/office/spreadsheetml/2009/9/main" objectType="CheckBox" fmlaLink="$V$16" lockText="1" noThreeD="1"/>
</file>

<file path=xl/ctrlProps/ctrlProp22.xml><?xml version="1.0" encoding="utf-8"?>
<formControlPr xmlns="http://schemas.microsoft.com/office/spreadsheetml/2009/9/main" objectType="CheckBox" fmlaLink="$V$17" lockText="1" noThreeD="1"/>
</file>

<file path=xl/ctrlProps/ctrlProp23.xml><?xml version="1.0" encoding="utf-8"?>
<formControlPr xmlns="http://schemas.microsoft.com/office/spreadsheetml/2009/9/main" objectType="CheckBox" checked="Checked" fmlaLink="$O$21" lockText="1" noThreeD="1"/>
</file>

<file path=xl/ctrlProps/ctrlProp24.xml><?xml version="1.0" encoding="utf-8"?>
<formControlPr xmlns="http://schemas.microsoft.com/office/spreadsheetml/2009/9/main" objectType="CheckBox" checked="Checked" fmlaLink="$V$21" lockText="1" noThreeD="1"/>
</file>

<file path=xl/ctrlProps/ctrlProp25.xml><?xml version="1.0" encoding="utf-8"?>
<formControlPr xmlns="http://schemas.microsoft.com/office/spreadsheetml/2009/9/main" objectType="CheckBox" fmlaLink="$AD$2" lockText="1" noThreeD="1"/>
</file>

<file path=xl/ctrlProps/ctrlProp26.xml><?xml version="1.0" encoding="utf-8"?>
<formControlPr xmlns="http://schemas.microsoft.com/office/spreadsheetml/2009/9/main" objectType="CheckBox" checked="Checked" fmlaLink="$O$12" lockText="1" noThreeD="1"/>
</file>

<file path=xl/ctrlProps/ctrlProp27.xml><?xml version="1.0" encoding="utf-8"?>
<formControlPr xmlns="http://schemas.microsoft.com/office/spreadsheetml/2009/9/main" objectType="CheckBox" checked="Checked" fmlaLink="$O$14" lockText="1" noThreeD="1"/>
</file>

<file path=xl/ctrlProps/ctrlProp28.xml><?xml version="1.0" encoding="utf-8"?>
<formControlPr xmlns="http://schemas.microsoft.com/office/spreadsheetml/2009/9/main" objectType="CheckBox" checked="Checked" fmlaLink="$O$16" lockText="1" noThreeD="1"/>
</file>

<file path=xl/ctrlProps/ctrlProp29.xml><?xml version="1.0" encoding="utf-8"?>
<formControlPr xmlns="http://schemas.microsoft.com/office/spreadsheetml/2009/9/main" objectType="CheckBox" fmlaLink="$X$2" lockText="1" noThreeD="1"/>
</file>

<file path=xl/ctrlProps/ctrlProp3.xml><?xml version="1.0" encoding="utf-8"?>
<formControlPr xmlns="http://schemas.microsoft.com/office/spreadsheetml/2009/9/main" objectType="CheckBox" fmlaLink="$O$9" lockText="1" noThreeD="1"/>
</file>

<file path=xl/ctrlProps/ctrlProp30.xml><?xml version="1.0" encoding="utf-8"?>
<formControlPr xmlns="http://schemas.microsoft.com/office/spreadsheetml/2009/9/main" objectType="CheckBox" fmlaLink="$M$1" lockText="1" noThreeD="1"/>
</file>

<file path=xl/ctrlProps/ctrlProp31.xml><?xml version="1.0" encoding="utf-8"?>
<formControlPr xmlns="http://schemas.microsoft.com/office/spreadsheetml/2009/9/main" objectType="CheckBox" checked="Checked" fmlaLink="$M$2" lockText="1" noThreeD="1"/>
</file>

<file path=xl/ctrlProps/ctrlProp32.xml><?xml version="1.0" encoding="utf-8"?>
<formControlPr xmlns="http://schemas.microsoft.com/office/spreadsheetml/2009/9/main" objectType="CheckBox" fmlaLink="$M$4" lockText="1" noThreeD="1"/>
</file>

<file path=xl/ctrlProps/ctrlProp4.xml><?xml version="1.0" encoding="utf-8"?>
<formControlPr xmlns="http://schemas.microsoft.com/office/spreadsheetml/2009/9/main" objectType="CheckBox" checked="Checked" fmlaLink="$O$10" lockText="1" noThreeD="1"/>
</file>

<file path=xl/ctrlProps/ctrlProp5.xml><?xml version="1.0" encoding="utf-8"?>
<formControlPr xmlns="http://schemas.microsoft.com/office/spreadsheetml/2009/9/main" objectType="CheckBox" fmlaLink="$O$11" lockText="1" noThreeD="1"/>
</file>

<file path=xl/ctrlProps/ctrlProp6.xml><?xml version="1.0" encoding="utf-8"?>
<formControlPr xmlns="http://schemas.microsoft.com/office/spreadsheetml/2009/9/main" objectType="CheckBox" checked="Checked" fmlaLink="$O$12" lockText="1" noThreeD="1"/>
</file>

<file path=xl/ctrlProps/ctrlProp7.xml><?xml version="1.0" encoding="utf-8"?>
<formControlPr xmlns="http://schemas.microsoft.com/office/spreadsheetml/2009/9/main" objectType="CheckBox" fmlaLink="$O$13" lockText="1" noThreeD="1"/>
</file>

<file path=xl/ctrlProps/ctrlProp8.xml><?xml version="1.0" encoding="utf-8"?>
<formControlPr xmlns="http://schemas.microsoft.com/office/spreadsheetml/2009/9/main" objectType="CheckBox" fmlaLink="$O$14" lockText="1" noThreeD="1"/>
</file>

<file path=xl/ctrlProps/ctrlProp9.xml><?xml version="1.0" encoding="utf-8"?>
<formControlPr xmlns="http://schemas.microsoft.com/office/spreadsheetml/2009/9/main" objectType="CheckBox" fmlaLink="$O$1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</xdr:row>
          <xdr:rowOff>171450</xdr:rowOff>
        </xdr:from>
        <xdr:to>
          <xdr:col>13</xdr:col>
          <xdr:colOff>342900</xdr:colOff>
          <xdr:row>6</xdr:row>
          <xdr:rowOff>161925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</xdr:row>
          <xdr:rowOff>180975</xdr:rowOff>
        </xdr:from>
        <xdr:to>
          <xdr:col>13</xdr:col>
          <xdr:colOff>342900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</xdr:row>
          <xdr:rowOff>180975</xdr:rowOff>
        </xdr:from>
        <xdr:to>
          <xdr:col>13</xdr:col>
          <xdr:colOff>342900</xdr:colOff>
          <xdr:row>9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9</xdr:row>
          <xdr:rowOff>0</xdr:rowOff>
        </xdr:from>
        <xdr:to>
          <xdr:col>13</xdr:col>
          <xdr:colOff>342900</xdr:colOff>
          <xdr:row>10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10</xdr:row>
          <xdr:rowOff>9525</xdr:rowOff>
        </xdr:from>
        <xdr:to>
          <xdr:col>13</xdr:col>
          <xdr:colOff>342900</xdr:colOff>
          <xdr:row>11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10</xdr:row>
          <xdr:rowOff>200025</xdr:rowOff>
        </xdr:from>
        <xdr:to>
          <xdr:col>13</xdr:col>
          <xdr:colOff>342900</xdr:colOff>
          <xdr:row>12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11</xdr:row>
          <xdr:rowOff>171450</xdr:rowOff>
        </xdr:from>
        <xdr:to>
          <xdr:col>13</xdr:col>
          <xdr:colOff>342900</xdr:colOff>
          <xdr:row>13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12</xdr:row>
          <xdr:rowOff>171450</xdr:rowOff>
        </xdr:from>
        <xdr:to>
          <xdr:col>13</xdr:col>
          <xdr:colOff>342900</xdr:colOff>
          <xdr:row>14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13</xdr:row>
          <xdr:rowOff>180975</xdr:rowOff>
        </xdr:from>
        <xdr:to>
          <xdr:col>13</xdr:col>
          <xdr:colOff>342900</xdr:colOff>
          <xdr:row>15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</xdr:row>
          <xdr:rowOff>190500</xdr:rowOff>
        </xdr:from>
        <xdr:to>
          <xdr:col>13</xdr:col>
          <xdr:colOff>342900</xdr:colOff>
          <xdr:row>16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16</xdr:row>
          <xdr:rowOff>0</xdr:rowOff>
        </xdr:from>
        <xdr:to>
          <xdr:col>13</xdr:col>
          <xdr:colOff>342900</xdr:colOff>
          <xdr:row>17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5</xdr:row>
          <xdr:rowOff>171450</xdr:rowOff>
        </xdr:from>
        <xdr:to>
          <xdr:col>20</xdr:col>
          <xdr:colOff>342900</xdr:colOff>
          <xdr:row>6</xdr:row>
          <xdr:rowOff>161925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6</xdr:row>
          <xdr:rowOff>180975</xdr:rowOff>
        </xdr:from>
        <xdr:to>
          <xdr:col>20</xdr:col>
          <xdr:colOff>342900</xdr:colOff>
          <xdr:row>8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7</xdr:row>
          <xdr:rowOff>180975</xdr:rowOff>
        </xdr:from>
        <xdr:to>
          <xdr:col>20</xdr:col>
          <xdr:colOff>342900</xdr:colOff>
          <xdr:row>9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9</xdr:row>
          <xdr:rowOff>0</xdr:rowOff>
        </xdr:from>
        <xdr:to>
          <xdr:col>20</xdr:col>
          <xdr:colOff>342900</xdr:colOff>
          <xdr:row>10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10</xdr:row>
          <xdr:rowOff>9525</xdr:rowOff>
        </xdr:from>
        <xdr:to>
          <xdr:col>20</xdr:col>
          <xdr:colOff>342900</xdr:colOff>
          <xdr:row>11</xdr:row>
          <xdr:rowOff>38100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10</xdr:row>
          <xdr:rowOff>200025</xdr:rowOff>
        </xdr:from>
        <xdr:to>
          <xdr:col>20</xdr:col>
          <xdr:colOff>342900</xdr:colOff>
          <xdr:row>12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11</xdr:row>
          <xdr:rowOff>171450</xdr:rowOff>
        </xdr:from>
        <xdr:to>
          <xdr:col>20</xdr:col>
          <xdr:colOff>342900</xdr:colOff>
          <xdr:row>13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12</xdr:row>
          <xdr:rowOff>171450</xdr:rowOff>
        </xdr:from>
        <xdr:to>
          <xdr:col>20</xdr:col>
          <xdr:colOff>342900</xdr:colOff>
          <xdr:row>14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13</xdr:row>
          <xdr:rowOff>180975</xdr:rowOff>
        </xdr:from>
        <xdr:to>
          <xdr:col>20</xdr:col>
          <xdr:colOff>342900</xdr:colOff>
          <xdr:row>15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14</xdr:row>
          <xdr:rowOff>190500</xdr:rowOff>
        </xdr:from>
        <xdr:to>
          <xdr:col>20</xdr:col>
          <xdr:colOff>342900</xdr:colOff>
          <xdr:row>16</xdr:row>
          <xdr:rowOff>28575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16</xdr:row>
          <xdr:rowOff>0</xdr:rowOff>
        </xdr:from>
        <xdr:to>
          <xdr:col>20</xdr:col>
          <xdr:colOff>342900</xdr:colOff>
          <xdr:row>17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18</xdr:row>
          <xdr:rowOff>180975</xdr:rowOff>
        </xdr:from>
        <xdr:to>
          <xdr:col>18</xdr:col>
          <xdr:colOff>95250</xdr:colOff>
          <xdr:row>20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anzeigen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180975</xdr:rowOff>
        </xdr:from>
        <xdr:to>
          <xdr:col>25</xdr:col>
          <xdr:colOff>66675</xdr:colOff>
          <xdr:row>20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anzeigen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0</xdr:row>
          <xdr:rowOff>180975</xdr:rowOff>
        </xdr:from>
        <xdr:to>
          <xdr:col>29</xdr:col>
          <xdr:colOff>323850</xdr:colOff>
          <xdr:row>2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Lösungen ausblenden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11</xdr:row>
          <xdr:rowOff>76200</xdr:rowOff>
        </xdr:from>
        <xdr:to>
          <xdr:col>15</xdr:col>
          <xdr:colOff>9525</xdr:colOff>
          <xdr:row>12</xdr:row>
          <xdr:rowOff>104775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13</xdr:row>
          <xdr:rowOff>76200</xdr:rowOff>
        </xdr:from>
        <xdr:to>
          <xdr:col>15</xdr:col>
          <xdr:colOff>9525</xdr:colOff>
          <xdr:row>14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15</xdr:row>
          <xdr:rowOff>85725</xdr:rowOff>
        </xdr:from>
        <xdr:to>
          <xdr:col>15</xdr:col>
          <xdr:colOff>9525</xdr:colOff>
          <xdr:row>16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0</xdr:row>
          <xdr:rowOff>161925</xdr:rowOff>
        </xdr:from>
        <xdr:to>
          <xdr:col>25</xdr:col>
          <xdr:colOff>495300</xdr:colOff>
          <xdr:row>1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Lösungen ausblenden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34018</xdr:colOff>
          <xdr:row>0</xdr:row>
          <xdr:rowOff>0</xdr:rowOff>
        </xdr:from>
        <xdr:to>
          <xdr:col>16</xdr:col>
          <xdr:colOff>0</xdr:colOff>
          <xdr:row>1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7E91E1CA-B19B-4603-B596-D7DF879820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Berechnung 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34018</xdr:colOff>
          <xdr:row>0</xdr:row>
          <xdr:rowOff>174171</xdr:rowOff>
        </xdr:from>
        <xdr:to>
          <xdr:col>17</xdr:col>
          <xdr:colOff>292553</xdr:colOff>
          <xdr:row>2</xdr:row>
          <xdr:rowOff>2721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FEC2D05-CFA7-4398-BA34-F5D41C1D91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Bruchdarstellung bei Wahrscheinlichkeiten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</xdr:row>
          <xdr:rowOff>179615</xdr:rowOff>
        </xdr:from>
        <xdr:to>
          <xdr:col>21</xdr:col>
          <xdr:colOff>251732</xdr:colOff>
          <xdr:row>4</xdr:row>
          <xdr:rowOff>8165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209B81DD-E596-47E3-9CA2-5E98B908F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Zellenformat STANDARD, zur kürzeren Dezimalbruchdarstellung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9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1D353-01FA-4650-920C-629751522C68}">
  <dimension ref="A1:AD44"/>
  <sheetViews>
    <sheetView showGridLines="0" showRowColHeaders="0" tabSelected="1" zoomScale="140" zoomScaleNormal="140" workbookViewId="0"/>
  </sheetViews>
  <sheetFormatPr baseColWidth="10" defaultColWidth="9.140625" defaultRowHeight="15" outlineLevelCol="1" x14ac:dyDescent="0.25"/>
  <cols>
    <col min="1" max="1" width="4" customWidth="1"/>
    <col min="2" max="4" width="6.7109375" customWidth="1"/>
    <col min="5" max="6" width="6.7109375" hidden="1" customWidth="1" outlineLevel="1"/>
    <col min="7" max="7" width="4" customWidth="1" collapsed="1"/>
    <col min="8" max="10" width="6.7109375" customWidth="1"/>
    <col min="11" max="12" width="6.7109375" hidden="1" customWidth="1" outlineLevel="1"/>
    <col min="13" max="13" width="4" customWidth="1" collapsed="1"/>
    <col min="14" max="14" width="7.42578125" customWidth="1"/>
    <col min="15" max="15" width="9.140625" hidden="1" customWidth="1" outlineLevel="1"/>
    <col min="16" max="16" width="4.28515625" style="6" customWidth="1" collapsed="1"/>
    <col min="17" max="17" width="3.7109375" style="1" customWidth="1"/>
    <col min="18" max="18" width="9.140625" hidden="1" customWidth="1" outlineLevel="1"/>
    <col min="19" max="19" width="2.5703125" customWidth="1" collapsed="1"/>
    <col min="20" max="20" width="6.140625" customWidth="1"/>
    <col min="21" max="21" width="7.42578125" customWidth="1"/>
    <col min="22" max="22" width="9.140625" hidden="1" customWidth="1" outlineLevel="1"/>
    <col min="23" max="23" width="4.28515625" style="6" customWidth="1" collapsed="1"/>
    <col min="24" max="24" width="4.28515625" style="1" customWidth="1"/>
    <col min="25" max="25" width="0" hidden="1" customWidth="1" outlineLevel="1"/>
    <col min="26" max="26" width="2.5703125" customWidth="1" collapsed="1"/>
    <col min="27" max="27" width="6.140625" customWidth="1"/>
  </cols>
  <sheetData>
    <row r="1" spans="1:30" x14ac:dyDescent="0.25">
      <c r="A1" s="10"/>
    </row>
    <row r="2" spans="1:30" x14ac:dyDescent="0.25">
      <c r="B2" s="3" t="s">
        <v>0</v>
      </c>
      <c r="AD2" s="10" t="b">
        <v>0</v>
      </c>
    </row>
    <row r="4" spans="1:30" x14ac:dyDescent="0.25">
      <c r="B4" t="s">
        <v>8</v>
      </c>
    </row>
    <row r="6" spans="1:30" ht="18" x14ac:dyDescent="0.35">
      <c r="B6" s="4" t="s">
        <v>5</v>
      </c>
      <c r="C6" s="4" t="s">
        <v>6</v>
      </c>
      <c r="D6" s="4" t="s">
        <v>1</v>
      </c>
      <c r="E6" s="1" t="s">
        <v>3</v>
      </c>
      <c r="F6" s="1" t="s">
        <v>4</v>
      </c>
      <c r="G6" s="1"/>
      <c r="H6" s="4" t="s">
        <v>5</v>
      </c>
      <c r="I6" s="4" t="s">
        <v>6</v>
      </c>
      <c r="J6" s="4" t="s">
        <v>1</v>
      </c>
      <c r="K6" s="1" t="s">
        <v>3</v>
      </c>
      <c r="L6" s="1" t="s">
        <v>4</v>
      </c>
      <c r="N6" t="s">
        <v>12</v>
      </c>
      <c r="U6" t="s">
        <v>13</v>
      </c>
    </row>
    <row r="7" spans="1:30" x14ac:dyDescent="0.25">
      <c r="B7" s="4">
        <v>1</v>
      </c>
      <c r="C7" s="4">
        <v>1</v>
      </c>
      <c r="D7" s="4">
        <f>B7+C7</f>
        <v>2</v>
      </c>
      <c r="E7" s="1">
        <f t="shared" ref="E7:E24" si="0">IF(OR(D7=$R$7,D7=$R$8,D7=$R$9,D7=$R$10,D7=$R$11,D7=$R$12,D7=$R$13,D7=$R$14,D7=$R$15,D7=$R$16,D7=$R$17),1,"")</f>
        <v>1</v>
      </c>
      <c r="F7" s="1" t="str">
        <f t="shared" ref="F7:F24" si="1">IF(OR(D7=$Y$7,D7=$Y$8,D7=$Y$9,D7=$Y$10,D7=$Y$11,D7=$Y$12,D7=$Y$13,D7=$Y$14,D7=$Y$15,D7=$Y$16,D7=$Y$17),1,"")</f>
        <v/>
      </c>
      <c r="G7" s="1"/>
      <c r="H7" s="4">
        <v>1</v>
      </c>
      <c r="I7" s="4">
        <v>4</v>
      </c>
      <c r="J7" s="4">
        <f>H7+I7</f>
        <v>5</v>
      </c>
      <c r="K7" s="1">
        <f t="shared" ref="K7:K24" si="2">IF(OR(J7=$R$7,J7=$R$8,J7=$R$9,J7=$R$10,J7=$R$11,J7=$R$12,J7=$R$13,J7=$R$14,J7=$R$15,J7=$R$16,J7=$R$17),1,"")</f>
        <v>1</v>
      </c>
      <c r="L7" s="1" t="str">
        <f t="shared" ref="L7:L24" si="3">IF(OR(J7=$Y$7,J7=$Y$8,J7=$Y$9,J7=$Y$10,J7=$Y$11,J7=$Y$12,J7=$Y$13,J7=$Y$14,J7=$Y$15,J7=$Y$16,J7=$Y$17),1,"")</f>
        <v/>
      </c>
      <c r="O7" s="11" t="b">
        <v>1</v>
      </c>
      <c r="P7" s="6" t="s">
        <v>2</v>
      </c>
      <c r="Q7" s="1">
        <v>2</v>
      </c>
      <c r="R7">
        <f>IF(O7=TRUE,Q7,"")</f>
        <v>2</v>
      </c>
      <c r="V7" s="11" t="b">
        <v>0</v>
      </c>
      <c r="W7" s="6" t="s">
        <v>2</v>
      </c>
      <c r="X7" s="1">
        <v>2</v>
      </c>
      <c r="Y7" t="str">
        <f>IF(V7=TRUE,X7,"")</f>
        <v/>
      </c>
    </row>
    <row r="8" spans="1:30" x14ac:dyDescent="0.25">
      <c r="B8" s="4">
        <v>2</v>
      </c>
      <c r="C8" s="4">
        <v>1</v>
      </c>
      <c r="D8" s="4">
        <f t="shared" ref="D8:D24" si="4">B8+C8</f>
        <v>3</v>
      </c>
      <c r="E8" s="1">
        <f t="shared" si="0"/>
        <v>1</v>
      </c>
      <c r="F8" s="1" t="str">
        <f t="shared" si="1"/>
        <v/>
      </c>
      <c r="G8" s="1"/>
      <c r="H8" s="4">
        <v>2</v>
      </c>
      <c r="I8" s="4">
        <v>4</v>
      </c>
      <c r="J8" s="4">
        <f t="shared" ref="J8:J24" si="5">H8+I8</f>
        <v>6</v>
      </c>
      <c r="K8" s="1" t="str">
        <f t="shared" si="2"/>
        <v/>
      </c>
      <c r="L8" s="1">
        <f t="shared" si="3"/>
        <v>1</v>
      </c>
      <c r="O8" s="11" t="b">
        <v>1</v>
      </c>
      <c r="P8" s="6" t="s">
        <v>2</v>
      </c>
      <c r="Q8" s="1">
        <v>3</v>
      </c>
      <c r="R8">
        <f t="shared" ref="R8:R17" si="6">IF(O8=TRUE,Q8,"")</f>
        <v>3</v>
      </c>
      <c r="V8" s="11" t="b">
        <v>0</v>
      </c>
      <c r="W8" s="6" t="s">
        <v>2</v>
      </c>
      <c r="X8" s="1">
        <v>3</v>
      </c>
      <c r="Y8" t="str">
        <f t="shared" ref="Y8:Y17" si="7">IF(V8=TRUE,X8,"")</f>
        <v/>
      </c>
    </row>
    <row r="9" spans="1:30" x14ac:dyDescent="0.25">
      <c r="B9" s="4">
        <v>3</v>
      </c>
      <c r="C9" s="4">
        <v>1</v>
      </c>
      <c r="D9" s="4">
        <f t="shared" si="4"/>
        <v>4</v>
      </c>
      <c r="E9" s="1" t="str">
        <f t="shared" si="0"/>
        <v/>
      </c>
      <c r="F9" s="1" t="str">
        <f t="shared" si="1"/>
        <v/>
      </c>
      <c r="G9" s="1"/>
      <c r="H9" s="4">
        <v>3</v>
      </c>
      <c r="I9" s="4">
        <v>4</v>
      </c>
      <c r="J9" s="4">
        <f t="shared" si="5"/>
        <v>7</v>
      </c>
      <c r="K9" s="1">
        <f t="shared" si="2"/>
        <v>1</v>
      </c>
      <c r="L9" s="1">
        <f t="shared" si="3"/>
        <v>1</v>
      </c>
      <c r="O9" s="11" t="b">
        <v>0</v>
      </c>
      <c r="P9" s="6" t="s">
        <v>2</v>
      </c>
      <c r="Q9" s="1">
        <v>4</v>
      </c>
      <c r="R9" t="str">
        <f t="shared" si="6"/>
        <v/>
      </c>
      <c r="V9" s="11" t="b">
        <v>0</v>
      </c>
      <c r="W9" s="6" t="s">
        <v>2</v>
      </c>
      <c r="X9" s="1">
        <v>4</v>
      </c>
      <c r="Y9" t="str">
        <f t="shared" si="7"/>
        <v/>
      </c>
    </row>
    <row r="10" spans="1:30" x14ac:dyDescent="0.25">
      <c r="B10" s="4">
        <v>4</v>
      </c>
      <c r="C10" s="4">
        <v>1</v>
      </c>
      <c r="D10" s="4">
        <f t="shared" si="4"/>
        <v>5</v>
      </c>
      <c r="E10" s="1">
        <f t="shared" si="0"/>
        <v>1</v>
      </c>
      <c r="F10" s="1" t="str">
        <f t="shared" si="1"/>
        <v/>
      </c>
      <c r="G10" s="1"/>
      <c r="H10" s="4">
        <v>4</v>
      </c>
      <c r="I10" s="4">
        <v>4</v>
      </c>
      <c r="J10" s="4">
        <f t="shared" si="5"/>
        <v>8</v>
      </c>
      <c r="K10" s="1" t="str">
        <f t="shared" si="2"/>
        <v/>
      </c>
      <c r="L10" s="1">
        <f t="shared" si="3"/>
        <v>1</v>
      </c>
      <c r="O10" s="11" t="b">
        <v>1</v>
      </c>
      <c r="P10" s="6" t="s">
        <v>2</v>
      </c>
      <c r="Q10" s="1">
        <v>5</v>
      </c>
      <c r="R10">
        <f t="shared" si="6"/>
        <v>5</v>
      </c>
      <c r="V10" s="11" t="b">
        <v>0</v>
      </c>
      <c r="W10" s="6" t="s">
        <v>2</v>
      </c>
      <c r="X10" s="1">
        <v>5</v>
      </c>
      <c r="Y10" t="str">
        <f t="shared" si="7"/>
        <v/>
      </c>
    </row>
    <row r="11" spans="1:30" x14ac:dyDescent="0.25">
      <c r="B11" s="4">
        <v>5</v>
      </c>
      <c r="C11" s="4">
        <v>1</v>
      </c>
      <c r="D11" s="4">
        <f t="shared" si="4"/>
        <v>6</v>
      </c>
      <c r="E11" s="1" t="str">
        <f t="shared" si="0"/>
        <v/>
      </c>
      <c r="F11" s="1">
        <f t="shared" si="1"/>
        <v>1</v>
      </c>
      <c r="G11" s="1"/>
      <c r="H11" s="4">
        <v>5</v>
      </c>
      <c r="I11" s="4">
        <v>4</v>
      </c>
      <c r="J11" s="4">
        <f t="shared" si="5"/>
        <v>9</v>
      </c>
      <c r="K11" s="1" t="str">
        <f t="shared" si="2"/>
        <v/>
      </c>
      <c r="L11" s="1" t="str">
        <f t="shared" si="3"/>
        <v/>
      </c>
      <c r="O11" s="11" t="b">
        <v>0</v>
      </c>
      <c r="P11" s="6" t="s">
        <v>2</v>
      </c>
      <c r="Q11" s="1">
        <v>6</v>
      </c>
      <c r="R11" t="str">
        <f t="shared" si="6"/>
        <v/>
      </c>
      <c r="V11" s="11" t="b">
        <v>1</v>
      </c>
      <c r="W11" s="6" t="s">
        <v>2</v>
      </c>
      <c r="X11" s="1">
        <v>6</v>
      </c>
      <c r="Y11">
        <f t="shared" si="7"/>
        <v>6</v>
      </c>
    </row>
    <row r="12" spans="1:30" x14ac:dyDescent="0.25">
      <c r="B12" s="4">
        <v>6</v>
      </c>
      <c r="C12" s="4">
        <v>1</v>
      </c>
      <c r="D12" s="4">
        <f t="shared" si="4"/>
        <v>7</v>
      </c>
      <c r="E12" s="1">
        <f t="shared" si="0"/>
        <v>1</v>
      </c>
      <c r="F12" s="1">
        <f t="shared" si="1"/>
        <v>1</v>
      </c>
      <c r="G12" s="1"/>
      <c r="H12" s="4">
        <v>6</v>
      </c>
      <c r="I12" s="4">
        <v>4</v>
      </c>
      <c r="J12" s="4">
        <f t="shared" si="5"/>
        <v>10</v>
      </c>
      <c r="K12" s="1" t="str">
        <f t="shared" si="2"/>
        <v/>
      </c>
      <c r="L12" s="1" t="str">
        <f t="shared" si="3"/>
        <v/>
      </c>
      <c r="O12" s="11" t="b">
        <v>1</v>
      </c>
      <c r="P12" s="6" t="s">
        <v>2</v>
      </c>
      <c r="Q12" s="1">
        <v>7</v>
      </c>
      <c r="R12">
        <f t="shared" si="6"/>
        <v>7</v>
      </c>
      <c r="V12" s="11" t="b">
        <v>1</v>
      </c>
      <c r="W12" s="6" t="s">
        <v>2</v>
      </c>
      <c r="X12" s="1">
        <v>7</v>
      </c>
      <c r="Y12">
        <f t="shared" si="7"/>
        <v>7</v>
      </c>
    </row>
    <row r="13" spans="1:30" x14ac:dyDescent="0.25">
      <c r="B13" s="4">
        <v>1</v>
      </c>
      <c r="C13" s="4">
        <v>2</v>
      </c>
      <c r="D13" s="4">
        <f t="shared" si="4"/>
        <v>3</v>
      </c>
      <c r="E13" s="1">
        <f t="shared" si="0"/>
        <v>1</v>
      </c>
      <c r="F13" s="1" t="str">
        <f t="shared" si="1"/>
        <v/>
      </c>
      <c r="G13" s="1"/>
      <c r="H13" s="4">
        <v>1</v>
      </c>
      <c r="I13" s="4">
        <v>5</v>
      </c>
      <c r="J13" s="4">
        <f t="shared" si="5"/>
        <v>6</v>
      </c>
      <c r="K13" s="1" t="str">
        <f t="shared" si="2"/>
        <v/>
      </c>
      <c r="L13" s="1">
        <f t="shared" si="3"/>
        <v>1</v>
      </c>
      <c r="O13" s="11" t="b">
        <v>0</v>
      </c>
      <c r="P13" s="6" t="s">
        <v>2</v>
      </c>
      <c r="Q13" s="1">
        <v>8</v>
      </c>
      <c r="R13" t="str">
        <f t="shared" si="6"/>
        <v/>
      </c>
      <c r="V13" s="11" t="b">
        <v>1</v>
      </c>
      <c r="W13" s="6" t="s">
        <v>2</v>
      </c>
      <c r="X13" s="1">
        <v>8</v>
      </c>
      <c r="Y13">
        <f t="shared" si="7"/>
        <v>8</v>
      </c>
    </row>
    <row r="14" spans="1:30" x14ac:dyDescent="0.25">
      <c r="B14" s="4">
        <v>2</v>
      </c>
      <c r="C14" s="4">
        <v>2</v>
      </c>
      <c r="D14" s="4">
        <f t="shared" si="4"/>
        <v>4</v>
      </c>
      <c r="E14" s="1" t="str">
        <f t="shared" si="0"/>
        <v/>
      </c>
      <c r="F14" s="1" t="str">
        <f t="shared" si="1"/>
        <v/>
      </c>
      <c r="G14" s="1"/>
      <c r="H14" s="4">
        <v>2</v>
      </c>
      <c r="I14" s="4">
        <v>5</v>
      </c>
      <c r="J14" s="4">
        <f t="shared" si="5"/>
        <v>7</v>
      </c>
      <c r="K14" s="1">
        <f t="shared" si="2"/>
        <v>1</v>
      </c>
      <c r="L14" s="1">
        <f t="shared" si="3"/>
        <v>1</v>
      </c>
      <c r="O14" s="11" t="b">
        <v>0</v>
      </c>
      <c r="P14" s="6" t="s">
        <v>2</v>
      </c>
      <c r="Q14" s="1">
        <v>9</v>
      </c>
      <c r="R14" t="str">
        <f t="shared" si="6"/>
        <v/>
      </c>
      <c r="V14" s="11" t="b">
        <v>0</v>
      </c>
      <c r="W14" s="6" t="s">
        <v>2</v>
      </c>
      <c r="X14" s="1">
        <v>9</v>
      </c>
      <c r="Y14" t="str">
        <f t="shared" si="7"/>
        <v/>
      </c>
    </row>
    <row r="15" spans="1:30" x14ac:dyDescent="0.25">
      <c r="B15" s="4">
        <v>3</v>
      </c>
      <c r="C15" s="4">
        <v>2</v>
      </c>
      <c r="D15" s="4">
        <f t="shared" si="4"/>
        <v>5</v>
      </c>
      <c r="E15" s="1">
        <f t="shared" si="0"/>
        <v>1</v>
      </c>
      <c r="F15" s="1" t="str">
        <f t="shared" si="1"/>
        <v/>
      </c>
      <c r="G15" s="1"/>
      <c r="H15" s="4">
        <v>3</v>
      </c>
      <c r="I15" s="4">
        <v>5</v>
      </c>
      <c r="J15" s="4">
        <f t="shared" si="5"/>
        <v>8</v>
      </c>
      <c r="K15" s="1" t="str">
        <f t="shared" si="2"/>
        <v/>
      </c>
      <c r="L15" s="1">
        <f t="shared" si="3"/>
        <v>1</v>
      </c>
      <c r="O15" s="11" t="b">
        <v>0</v>
      </c>
      <c r="P15" s="6" t="s">
        <v>2</v>
      </c>
      <c r="Q15" s="1">
        <v>10</v>
      </c>
      <c r="R15" t="str">
        <f t="shared" si="6"/>
        <v/>
      </c>
      <c r="V15" s="11" t="b">
        <v>0</v>
      </c>
      <c r="W15" s="6" t="s">
        <v>2</v>
      </c>
      <c r="X15" s="1">
        <v>10</v>
      </c>
      <c r="Y15" t="str">
        <f t="shared" si="7"/>
        <v/>
      </c>
    </row>
    <row r="16" spans="1:30" x14ac:dyDescent="0.25">
      <c r="B16" s="4">
        <v>4</v>
      </c>
      <c r="C16" s="4">
        <v>2</v>
      </c>
      <c r="D16" s="4">
        <f t="shared" si="4"/>
        <v>6</v>
      </c>
      <c r="E16" s="1" t="str">
        <f t="shared" si="0"/>
        <v/>
      </c>
      <c r="F16" s="1">
        <f t="shared" si="1"/>
        <v>1</v>
      </c>
      <c r="G16" s="1"/>
      <c r="H16" s="4">
        <v>4</v>
      </c>
      <c r="I16" s="4">
        <v>5</v>
      </c>
      <c r="J16" s="4">
        <f t="shared" si="5"/>
        <v>9</v>
      </c>
      <c r="K16" s="1" t="str">
        <f t="shared" si="2"/>
        <v/>
      </c>
      <c r="L16" s="1" t="str">
        <f t="shared" si="3"/>
        <v/>
      </c>
      <c r="O16" s="11" t="b">
        <v>1</v>
      </c>
      <c r="P16" s="6" t="s">
        <v>2</v>
      </c>
      <c r="Q16" s="1">
        <v>11</v>
      </c>
      <c r="R16">
        <f t="shared" si="6"/>
        <v>11</v>
      </c>
      <c r="V16" s="11" t="b">
        <v>0</v>
      </c>
      <c r="W16" s="6" t="s">
        <v>2</v>
      </c>
      <c r="X16" s="1">
        <v>11</v>
      </c>
      <c r="Y16" t="str">
        <f t="shared" si="7"/>
        <v/>
      </c>
    </row>
    <row r="17" spans="2:27" x14ac:dyDescent="0.25">
      <c r="B17" s="4">
        <v>5</v>
      </c>
      <c r="C17" s="4">
        <v>2</v>
      </c>
      <c r="D17" s="4">
        <f t="shared" si="4"/>
        <v>7</v>
      </c>
      <c r="E17" s="1">
        <f t="shared" si="0"/>
        <v>1</v>
      </c>
      <c r="F17" s="1">
        <f t="shared" si="1"/>
        <v>1</v>
      </c>
      <c r="G17" s="1"/>
      <c r="H17" s="4">
        <v>5</v>
      </c>
      <c r="I17" s="4">
        <v>5</v>
      </c>
      <c r="J17" s="4">
        <f t="shared" si="5"/>
        <v>10</v>
      </c>
      <c r="K17" s="1" t="str">
        <f t="shared" si="2"/>
        <v/>
      </c>
      <c r="L17" s="1" t="str">
        <f t="shared" si="3"/>
        <v/>
      </c>
      <c r="O17" s="11" t="b">
        <v>0</v>
      </c>
      <c r="P17" s="6" t="s">
        <v>2</v>
      </c>
      <c r="Q17" s="1">
        <v>12</v>
      </c>
      <c r="R17" t="str">
        <f t="shared" si="6"/>
        <v/>
      </c>
      <c r="V17" s="11" t="b">
        <v>0</v>
      </c>
      <c r="W17" s="6" t="s">
        <v>2</v>
      </c>
      <c r="X17" s="1">
        <v>12</v>
      </c>
      <c r="Y17" t="str">
        <f t="shared" si="7"/>
        <v/>
      </c>
    </row>
    <row r="18" spans="2:27" x14ac:dyDescent="0.25">
      <c r="B18" s="4">
        <v>6</v>
      </c>
      <c r="C18" s="4">
        <v>2</v>
      </c>
      <c r="D18" s="4">
        <f t="shared" si="4"/>
        <v>8</v>
      </c>
      <c r="E18" s="1" t="str">
        <f t="shared" si="0"/>
        <v/>
      </c>
      <c r="F18" s="1">
        <f t="shared" si="1"/>
        <v>1</v>
      </c>
      <c r="G18" s="1"/>
      <c r="H18" s="4">
        <v>6</v>
      </c>
      <c r="I18" s="4">
        <v>5</v>
      </c>
      <c r="J18" s="4">
        <f t="shared" si="5"/>
        <v>11</v>
      </c>
      <c r="K18" s="1">
        <f t="shared" si="2"/>
        <v>1</v>
      </c>
      <c r="L18" s="1" t="str">
        <f t="shared" si="3"/>
        <v/>
      </c>
    </row>
    <row r="19" spans="2:27" x14ac:dyDescent="0.25">
      <c r="B19" s="4">
        <v>1</v>
      </c>
      <c r="C19" s="4">
        <v>3</v>
      </c>
      <c r="D19" s="4">
        <f t="shared" si="4"/>
        <v>4</v>
      </c>
      <c r="E19" s="1" t="str">
        <f t="shared" si="0"/>
        <v/>
      </c>
      <c r="F19" s="1" t="str">
        <f t="shared" si="1"/>
        <v/>
      </c>
      <c r="G19" s="1"/>
      <c r="H19" s="4">
        <v>1</v>
      </c>
      <c r="I19" s="4">
        <v>6</v>
      </c>
      <c r="J19" s="4">
        <f t="shared" si="5"/>
        <v>7</v>
      </c>
      <c r="K19" s="1">
        <f t="shared" si="2"/>
        <v>1</v>
      </c>
      <c r="L19" s="1">
        <f t="shared" si="3"/>
        <v>1</v>
      </c>
      <c r="N19" t="s">
        <v>7</v>
      </c>
      <c r="U19" t="s">
        <v>7</v>
      </c>
    </row>
    <row r="20" spans="2:27" x14ac:dyDescent="0.25">
      <c r="B20" s="4">
        <v>2</v>
      </c>
      <c r="C20" s="4">
        <v>3</v>
      </c>
      <c r="D20" s="4">
        <f t="shared" si="4"/>
        <v>5</v>
      </c>
      <c r="E20" s="1">
        <f t="shared" si="0"/>
        <v>1</v>
      </c>
      <c r="F20" s="1" t="str">
        <f t="shared" si="1"/>
        <v/>
      </c>
      <c r="G20" s="1"/>
      <c r="H20" s="4">
        <v>2</v>
      </c>
      <c r="I20" s="4">
        <v>6</v>
      </c>
      <c r="J20" s="4">
        <f t="shared" si="5"/>
        <v>8</v>
      </c>
      <c r="K20" s="1" t="str">
        <f t="shared" si="2"/>
        <v/>
      </c>
      <c r="L20" s="1">
        <f t="shared" si="3"/>
        <v>1</v>
      </c>
      <c r="N20" s="7">
        <f>SUM(E7:E24,K7:K24)</f>
        <v>15</v>
      </c>
      <c r="U20" s="8">
        <f>IF($AD$2=TRUE,"",SUM(F7:F24,L7:L24))</f>
        <v>16</v>
      </c>
    </row>
    <row r="21" spans="2:27" x14ac:dyDescent="0.25">
      <c r="B21" s="4">
        <v>3</v>
      </c>
      <c r="C21" s="4">
        <v>3</v>
      </c>
      <c r="D21" s="4">
        <f t="shared" si="4"/>
        <v>6</v>
      </c>
      <c r="E21" s="1" t="str">
        <f t="shared" si="0"/>
        <v/>
      </c>
      <c r="F21" s="1">
        <f t="shared" si="1"/>
        <v>1</v>
      </c>
      <c r="G21" s="1"/>
      <c r="H21" s="4">
        <v>3</v>
      </c>
      <c r="I21" s="4">
        <v>6</v>
      </c>
      <c r="J21" s="4">
        <f t="shared" si="5"/>
        <v>9</v>
      </c>
      <c r="K21" s="1" t="str">
        <f t="shared" si="2"/>
        <v/>
      </c>
      <c r="L21" s="1" t="str">
        <f t="shared" si="3"/>
        <v/>
      </c>
      <c r="O21" s="11" t="b">
        <v>1</v>
      </c>
      <c r="V21" s="11" t="b">
        <v>1</v>
      </c>
    </row>
    <row r="22" spans="2:27" x14ac:dyDescent="0.25">
      <c r="B22" s="4">
        <v>4</v>
      </c>
      <c r="C22" s="4">
        <v>3</v>
      </c>
      <c r="D22" s="4">
        <f t="shared" si="4"/>
        <v>7</v>
      </c>
      <c r="E22" s="1">
        <f t="shared" si="0"/>
        <v>1</v>
      </c>
      <c r="F22" s="1">
        <f t="shared" si="1"/>
        <v>1</v>
      </c>
      <c r="G22" s="1"/>
      <c r="H22" s="4">
        <v>4</v>
      </c>
      <c r="I22" s="4">
        <v>6</v>
      </c>
      <c r="J22" s="4">
        <f t="shared" si="5"/>
        <v>10</v>
      </c>
      <c r="K22" s="1" t="str">
        <f t="shared" si="2"/>
        <v/>
      </c>
      <c r="L22" s="1" t="str">
        <f t="shared" si="3"/>
        <v/>
      </c>
      <c r="N22" s="29" t="s">
        <v>11</v>
      </c>
      <c r="O22" s="29"/>
      <c r="P22" s="29"/>
      <c r="Q22" s="9">
        <f>N20</f>
        <v>15</v>
      </c>
      <c r="S22" s="30" t="s">
        <v>10</v>
      </c>
      <c r="T22" s="31">
        <f>Q22/Q23</f>
        <v>0.41666666666666669</v>
      </c>
      <c r="U22" s="29" t="s">
        <v>11</v>
      </c>
      <c r="V22" s="29"/>
      <c r="W22" s="29"/>
      <c r="X22" s="9">
        <f>U20</f>
        <v>16</v>
      </c>
      <c r="Z22" s="30" t="s">
        <v>10</v>
      </c>
      <c r="AA22" s="31">
        <f>X22/X23</f>
        <v>0.44444444444444442</v>
      </c>
    </row>
    <row r="23" spans="2:27" x14ac:dyDescent="0.25">
      <c r="B23" s="4">
        <v>5</v>
      </c>
      <c r="C23" s="4">
        <v>3</v>
      </c>
      <c r="D23" s="4">
        <f t="shared" si="4"/>
        <v>8</v>
      </c>
      <c r="E23" s="1" t="str">
        <f t="shared" si="0"/>
        <v/>
      </c>
      <c r="F23" s="1">
        <f t="shared" si="1"/>
        <v>1</v>
      </c>
      <c r="G23" s="1"/>
      <c r="H23" s="4">
        <v>5</v>
      </c>
      <c r="I23" s="4">
        <v>6</v>
      </c>
      <c r="J23" s="4">
        <f t="shared" si="5"/>
        <v>11</v>
      </c>
      <c r="K23" s="1">
        <f t="shared" si="2"/>
        <v>1</v>
      </c>
      <c r="L23" s="1" t="str">
        <f t="shared" si="3"/>
        <v/>
      </c>
      <c r="N23" s="29"/>
      <c r="O23" s="29"/>
      <c r="P23" s="29"/>
      <c r="Q23" s="1">
        <f>36</f>
        <v>36</v>
      </c>
      <c r="S23" s="29"/>
      <c r="T23" s="31"/>
      <c r="U23" s="29"/>
      <c r="V23" s="29"/>
      <c r="W23" s="29"/>
      <c r="X23" s="1">
        <f>36</f>
        <v>36</v>
      </c>
      <c r="Z23" s="29"/>
      <c r="AA23" s="31"/>
    </row>
    <row r="24" spans="2:27" x14ac:dyDescent="0.25">
      <c r="B24" s="4">
        <v>6</v>
      </c>
      <c r="C24" s="4">
        <v>3</v>
      </c>
      <c r="D24" s="4">
        <f t="shared" si="4"/>
        <v>9</v>
      </c>
      <c r="E24" s="1" t="str">
        <f t="shared" si="0"/>
        <v/>
      </c>
      <c r="F24" s="1" t="str">
        <f t="shared" si="1"/>
        <v/>
      </c>
      <c r="G24" s="1"/>
      <c r="H24" s="4">
        <v>6</v>
      </c>
      <c r="I24" s="4">
        <v>6</v>
      </c>
      <c r="J24" s="4">
        <f t="shared" si="5"/>
        <v>12</v>
      </c>
      <c r="K24" s="1" t="str">
        <f t="shared" si="2"/>
        <v/>
      </c>
      <c r="L24" s="1" t="str">
        <f t="shared" si="3"/>
        <v/>
      </c>
    </row>
    <row r="25" spans="2:27" x14ac:dyDescent="0.25">
      <c r="N25" t="str">
        <f>IF(T22=AA22,"⇒ Das Spiel IST fair.","⇒ Das Spiel ist NICHT fair.")</f>
        <v>⇒ Das Spiel ist NICHT fair.</v>
      </c>
    </row>
    <row r="27" spans="2:27" x14ac:dyDescent="0.25">
      <c r="E27" s="1"/>
      <c r="F27" s="1"/>
    </row>
    <row r="28" spans="2:27" x14ac:dyDescent="0.25">
      <c r="E28" s="1"/>
      <c r="F28" s="1"/>
    </row>
    <row r="29" spans="2:27" x14ac:dyDescent="0.25">
      <c r="E29" s="1"/>
      <c r="F29" s="1"/>
    </row>
    <row r="30" spans="2:27" x14ac:dyDescent="0.25">
      <c r="E30" s="1"/>
      <c r="F30" s="1"/>
    </row>
    <row r="31" spans="2:27" x14ac:dyDescent="0.25">
      <c r="E31" s="1"/>
      <c r="F31" s="1"/>
    </row>
    <row r="32" spans="2:27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  <row r="37" spans="5:6" x14ac:dyDescent="0.25">
      <c r="E37" s="1"/>
      <c r="F37" s="1"/>
    </row>
    <row r="38" spans="5:6" x14ac:dyDescent="0.25">
      <c r="E38" s="1"/>
      <c r="F38" s="1"/>
    </row>
    <row r="39" spans="5:6" x14ac:dyDescent="0.25">
      <c r="E39" s="1"/>
      <c r="F39" s="1"/>
    </row>
    <row r="40" spans="5:6" x14ac:dyDescent="0.25">
      <c r="E40" s="1"/>
      <c r="F40" s="1"/>
    </row>
    <row r="41" spans="5:6" x14ac:dyDescent="0.25">
      <c r="E41" s="1"/>
      <c r="F41" s="1"/>
    </row>
    <row r="42" spans="5:6" x14ac:dyDescent="0.25">
      <c r="E42" s="1"/>
      <c r="F42" s="1"/>
    </row>
    <row r="43" spans="5:6" x14ac:dyDescent="0.25">
      <c r="E43" s="1"/>
      <c r="F43" s="1"/>
    </row>
    <row r="44" spans="5:6" x14ac:dyDescent="0.25">
      <c r="E44" s="1"/>
      <c r="F44" s="1"/>
    </row>
  </sheetData>
  <sheetProtection sheet="1" objects="1" scenarios="1" selectLockedCells="1"/>
  <mergeCells count="6">
    <mergeCell ref="AA22:AA23"/>
    <mergeCell ref="N22:P23"/>
    <mergeCell ref="S22:S23"/>
    <mergeCell ref="T22:T23"/>
    <mergeCell ref="U22:W23"/>
    <mergeCell ref="Z22:Z23"/>
  </mergeCells>
  <conditionalFormatting sqref="B7:C24">
    <cfRule type="expression" dxfId="19" priority="3">
      <formula>AND($E7=1,$O$21=TRUE)</formula>
    </cfRule>
    <cfRule type="expression" dxfId="18" priority="5">
      <formula>AND($F7=1,$V$21=TRUE)</formula>
    </cfRule>
  </conditionalFormatting>
  <conditionalFormatting sqref="H7:I24">
    <cfRule type="expression" dxfId="17" priority="2">
      <formula>AND($K7=1,$O$21=TRUE)</formula>
    </cfRule>
    <cfRule type="expression" dxfId="16" priority="4">
      <formula>AND($L7=1,$V$21=TRUE)</formula>
    </cfRule>
  </conditionalFormatting>
  <conditionalFormatting sqref="N19:AA25">
    <cfRule type="expression" dxfId="15" priority="1">
      <formula>$AD$2=TRUE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104775</xdr:colOff>
                    <xdr:row>5</xdr:row>
                    <xdr:rowOff>171450</xdr:rowOff>
                  </from>
                  <to>
                    <xdr:col>13</xdr:col>
                    <xdr:colOff>342900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13</xdr:col>
                    <xdr:colOff>95250</xdr:colOff>
                    <xdr:row>6</xdr:row>
                    <xdr:rowOff>180975</xdr:rowOff>
                  </from>
                  <to>
                    <xdr:col>13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95250</xdr:colOff>
                    <xdr:row>7</xdr:row>
                    <xdr:rowOff>180975</xdr:rowOff>
                  </from>
                  <to>
                    <xdr:col>13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9</xdr:row>
                    <xdr:rowOff>0</xdr:rowOff>
                  </from>
                  <to>
                    <xdr:col>13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13</xdr:col>
                    <xdr:colOff>95250</xdr:colOff>
                    <xdr:row>10</xdr:row>
                    <xdr:rowOff>9525</xdr:rowOff>
                  </from>
                  <to>
                    <xdr:col>13</xdr:col>
                    <xdr:colOff>342900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13</xdr:col>
                    <xdr:colOff>95250</xdr:colOff>
                    <xdr:row>10</xdr:row>
                    <xdr:rowOff>200025</xdr:rowOff>
                  </from>
                  <to>
                    <xdr:col>13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95250</xdr:colOff>
                    <xdr:row>11</xdr:row>
                    <xdr:rowOff>171450</xdr:rowOff>
                  </from>
                  <to>
                    <xdr:col>13</xdr:col>
                    <xdr:colOff>342900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95250</xdr:colOff>
                    <xdr:row>12</xdr:row>
                    <xdr:rowOff>171450</xdr:rowOff>
                  </from>
                  <to>
                    <xdr:col>13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95250</xdr:colOff>
                    <xdr:row>13</xdr:row>
                    <xdr:rowOff>180975</xdr:rowOff>
                  </from>
                  <to>
                    <xdr:col>13</xdr:col>
                    <xdr:colOff>342900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13</xdr:col>
                    <xdr:colOff>95250</xdr:colOff>
                    <xdr:row>14</xdr:row>
                    <xdr:rowOff>190500</xdr:rowOff>
                  </from>
                  <to>
                    <xdr:col>13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13</xdr:col>
                    <xdr:colOff>95250</xdr:colOff>
                    <xdr:row>16</xdr:row>
                    <xdr:rowOff>0</xdr:rowOff>
                  </from>
                  <to>
                    <xdr:col>13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5</xdr:row>
                    <xdr:rowOff>171450</xdr:rowOff>
                  </from>
                  <to>
                    <xdr:col>20</xdr:col>
                    <xdr:colOff>342900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95250</xdr:colOff>
                    <xdr:row>6</xdr:row>
                    <xdr:rowOff>180975</xdr:rowOff>
                  </from>
                  <to>
                    <xdr:col>20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20</xdr:col>
                    <xdr:colOff>95250</xdr:colOff>
                    <xdr:row>7</xdr:row>
                    <xdr:rowOff>180975</xdr:rowOff>
                  </from>
                  <to>
                    <xdr:col>20</xdr:col>
                    <xdr:colOff>342900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20</xdr:col>
                    <xdr:colOff>95250</xdr:colOff>
                    <xdr:row>9</xdr:row>
                    <xdr:rowOff>0</xdr:rowOff>
                  </from>
                  <to>
                    <xdr:col>20</xdr:col>
                    <xdr:colOff>342900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20</xdr:col>
                    <xdr:colOff>95250</xdr:colOff>
                    <xdr:row>10</xdr:row>
                    <xdr:rowOff>9525</xdr:rowOff>
                  </from>
                  <to>
                    <xdr:col>20</xdr:col>
                    <xdr:colOff>342900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20</xdr:col>
                    <xdr:colOff>95250</xdr:colOff>
                    <xdr:row>10</xdr:row>
                    <xdr:rowOff>200025</xdr:rowOff>
                  </from>
                  <to>
                    <xdr:col>20</xdr:col>
                    <xdr:colOff>342900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20</xdr:col>
                    <xdr:colOff>95250</xdr:colOff>
                    <xdr:row>11</xdr:row>
                    <xdr:rowOff>171450</xdr:rowOff>
                  </from>
                  <to>
                    <xdr:col>20</xdr:col>
                    <xdr:colOff>342900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20</xdr:col>
                    <xdr:colOff>95250</xdr:colOff>
                    <xdr:row>12</xdr:row>
                    <xdr:rowOff>171450</xdr:rowOff>
                  </from>
                  <to>
                    <xdr:col>20</xdr:col>
                    <xdr:colOff>342900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20</xdr:col>
                    <xdr:colOff>95250</xdr:colOff>
                    <xdr:row>13</xdr:row>
                    <xdr:rowOff>180975</xdr:rowOff>
                  </from>
                  <to>
                    <xdr:col>20</xdr:col>
                    <xdr:colOff>342900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20</xdr:col>
                    <xdr:colOff>95250</xdr:colOff>
                    <xdr:row>14</xdr:row>
                    <xdr:rowOff>190500</xdr:rowOff>
                  </from>
                  <to>
                    <xdr:col>20</xdr:col>
                    <xdr:colOff>342900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20</xdr:col>
                    <xdr:colOff>95250</xdr:colOff>
                    <xdr:row>16</xdr:row>
                    <xdr:rowOff>0</xdr:rowOff>
                  </from>
                  <to>
                    <xdr:col>20</xdr:col>
                    <xdr:colOff>342900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15</xdr:col>
                    <xdr:colOff>9525</xdr:colOff>
                    <xdr:row>18</xdr:row>
                    <xdr:rowOff>180975</xdr:rowOff>
                  </from>
                  <to>
                    <xdr:col>18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180975</xdr:rowOff>
                  </from>
                  <to>
                    <xdr:col>25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27</xdr:col>
                    <xdr:colOff>28575</xdr:colOff>
                    <xdr:row>0</xdr:row>
                    <xdr:rowOff>180975</xdr:rowOff>
                  </from>
                  <to>
                    <xdr:col>29</xdr:col>
                    <xdr:colOff>323850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4"/>
  <sheetViews>
    <sheetView showGridLines="0" showRowColHeaders="0" zoomScale="140" zoomScaleNormal="140" workbookViewId="0">
      <selection activeCell="N21" sqref="N21"/>
    </sheetView>
  </sheetViews>
  <sheetFormatPr baseColWidth="10" defaultColWidth="9.140625" defaultRowHeight="15" outlineLevelCol="1" x14ac:dyDescent="0.25"/>
  <cols>
    <col min="1" max="1" width="4" customWidth="1"/>
    <col min="2" max="4" width="6.7109375" customWidth="1"/>
    <col min="5" max="6" width="6.7109375" hidden="1" customWidth="1" outlineLevel="1"/>
    <col min="7" max="7" width="4.28515625" customWidth="1" collapsed="1"/>
    <col min="8" max="10" width="6.7109375" customWidth="1"/>
    <col min="11" max="12" width="6.7109375" hidden="1" customWidth="1" outlineLevel="1"/>
    <col min="13" max="13" width="7.140625" customWidth="1" collapsed="1"/>
    <col min="14" max="14" width="5" customWidth="1"/>
    <col min="15" max="15" width="9.140625" hidden="1" customWidth="1" outlineLevel="1"/>
    <col min="16" max="16" width="3.7109375" style="6" customWidth="1" collapsed="1"/>
    <col min="17" max="17" width="5.42578125" style="1" customWidth="1"/>
    <col min="18" max="18" width="12" customWidth="1"/>
    <col min="19" max="19" width="3.7109375" customWidth="1"/>
    <col min="20" max="20" width="2.85546875" customWidth="1"/>
    <col min="21" max="21" width="8.85546875" customWidth="1"/>
    <col min="22" max="22" width="9" customWidth="1"/>
    <col min="24" max="24" width="4" customWidth="1"/>
  </cols>
  <sheetData>
    <row r="1" spans="1:24" x14ac:dyDescent="0.25">
      <c r="A1" s="10"/>
    </row>
    <row r="2" spans="1:24" x14ac:dyDescent="0.25">
      <c r="B2" s="3" t="s">
        <v>19</v>
      </c>
      <c r="R2" s="10" t="b">
        <v>0</v>
      </c>
      <c r="X2" s="10" t="b">
        <v>0</v>
      </c>
    </row>
    <row r="4" spans="1:24" x14ac:dyDescent="0.25">
      <c r="B4" t="s">
        <v>21</v>
      </c>
      <c r="E4" s="2"/>
    </row>
    <row r="6" spans="1:24" ht="15" customHeight="1" x14ac:dyDescent="0.35">
      <c r="B6" s="4" t="s">
        <v>5</v>
      </c>
      <c r="C6" s="4" t="s">
        <v>6</v>
      </c>
      <c r="D6" s="4" t="s">
        <v>15</v>
      </c>
      <c r="E6" s="1" t="s">
        <v>3</v>
      </c>
      <c r="F6" s="1" t="s">
        <v>4</v>
      </c>
      <c r="G6" s="1"/>
      <c r="H6" s="4" t="s">
        <v>5</v>
      </c>
      <c r="I6" s="4" t="s">
        <v>6</v>
      </c>
      <c r="J6" s="4" t="s">
        <v>15</v>
      </c>
      <c r="K6" s="1" t="s">
        <v>3</v>
      </c>
      <c r="L6" s="1" t="s">
        <v>4</v>
      </c>
      <c r="N6" s="33" t="s">
        <v>14</v>
      </c>
      <c r="O6" s="33"/>
      <c r="P6" s="33"/>
      <c r="Q6" s="33"/>
      <c r="R6" s="21" t="s">
        <v>22</v>
      </c>
      <c r="S6" s="22"/>
      <c r="U6" s="33" t="s">
        <v>23</v>
      </c>
      <c r="V6" s="33"/>
    </row>
    <row r="7" spans="1:24" x14ac:dyDescent="0.25">
      <c r="B7" s="4">
        <v>1</v>
      </c>
      <c r="C7" s="4">
        <v>1</v>
      </c>
      <c r="D7" s="5">
        <f t="shared" ref="D7:D24" si="0">IF(COUNTIF(B7:C7,1)=0,$R$7,IF(COUNTIF(B7:C7,1)=1,$R$8,IF(COUNTIF(B7:C7,1)=2,$R$9)))</f>
        <v>-500</v>
      </c>
      <c r="E7" s="1" t="e">
        <f>IF(OR(D7=#REF!,D7=#REF!,D7=#REF!,D7=#REF!,D7=#REF!,D7=#REF!,D7=#REF!,D7=#REF!,D7=#REF!,D7=#REF!,D7=#REF!),1,"")</f>
        <v>#REF!</v>
      </c>
      <c r="F7" s="1" t="e">
        <f>IF(OR(D7=#REF!,D7=#REF!,D7=#REF!,D7=#REF!,D7=#REF!,D7=#REF!,D7=#REF!,D7=#REF!,D7=#REF!,D7=#REF!,D7=#REF!),1,"")</f>
        <v>#REF!</v>
      </c>
      <c r="G7" s="1"/>
      <c r="H7" s="4">
        <v>1</v>
      </c>
      <c r="I7" s="4">
        <v>4</v>
      </c>
      <c r="J7" s="5">
        <f t="shared" ref="J7:J24" si="1">IF(COUNTIF(H7:I7,1)=0,$R$7,IF(COUNTIF(H7:I7,1)=1,$R$8,IF(COUNTIF(H7:I7,1)=2,$R$9)))</f>
        <v>30</v>
      </c>
      <c r="K7" s="1" t="e">
        <f>IF(OR(J7=#REF!,J7=#REF!,J7=#REF!,J7=#REF!,J7=#REF!,J7=#REF!,J7=#REF!,J7=#REF!,J7=#REF!,J7=#REF!,J7=#REF!),1,"")</f>
        <v>#REF!</v>
      </c>
      <c r="L7" s="1" t="e">
        <f>IF(OR(J7=#REF!,J7=#REF!,J7=#REF!,J7=#REF!,J7=#REF!,J7=#REF!,J7=#REF!,J7=#REF!,J7=#REF!,J7=#REF!,J7=#REF!),1,"")</f>
        <v>#REF!</v>
      </c>
      <c r="N7" s="34">
        <v>0</v>
      </c>
      <c r="O7" s="34"/>
      <c r="P7" s="34"/>
      <c r="Q7" s="34"/>
      <c r="R7" s="42">
        <v>10</v>
      </c>
      <c r="S7" s="42"/>
      <c r="U7" s="35">
        <v>1.2</v>
      </c>
      <c r="V7" s="35"/>
    </row>
    <row r="8" spans="1:24" x14ac:dyDescent="0.25">
      <c r="B8" s="4">
        <v>2</v>
      </c>
      <c r="C8" s="4">
        <v>1</v>
      </c>
      <c r="D8" s="5">
        <f t="shared" si="0"/>
        <v>30</v>
      </c>
      <c r="E8" s="1" t="e">
        <f>IF(OR(D8=#REF!,D8=#REF!,D8=#REF!,D8=#REF!,D8=#REF!,D8=#REF!,D8=#REF!,D8=#REF!,D8=#REF!,D8=#REF!,D8=#REF!),1,"")</f>
        <v>#REF!</v>
      </c>
      <c r="F8" s="1" t="e">
        <f>IF(OR(D8=#REF!,D8=#REF!,D8=#REF!,D8=#REF!,D8=#REF!,D8=#REF!,D8=#REF!,D8=#REF!,D8=#REF!,D8=#REF!,D8=#REF!),1,"")</f>
        <v>#REF!</v>
      </c>
      <c r="G8" s="1"/>
      <c r="H8" s="4">
        <v>2</v>
      </c>
      <c r="I8" s="4">
        <v>4</v>
      </c>
      <c r="J8" s="5">
        <f t="shared" si="1"/>
        <v>10</v>
      </c>
      <c r="K8" s="1" t="e">
        <f>IF(OR(J8=#REF!,J8=#REF!,J8=#REF!,J8=#REF!,J8=#REF!,J8=#REF!,J8=#REF!,J8=#REF!,J8=#REF!,J8=#REF!,J8=#REF!),1,"")</f>
        <v>#REF!</v>
      </c>
      <c r="L8" s="1" t="e">
        <f>IF(OR(J8=#REF!,J8=#REF!,J8=#REF!,J8=#REF!,J8=#REF!,J8=#REF!,J8=#REF!,J8=#REF!,J8=#REF!,J8=#REF!,J8=#REF!),1,"")</f>
        <v>#REF!</v>
      </c>
      <c r="N8" s="34">
        <v>1</v>
      </c>
      <c r="O8" s="34"/>
      <c r="P8" s="34"/>
      <c r="Q8" s="34"/>
      <c r="R8" s="43">
        <v>30</v>
      </c>
      <c r="S8" s="43"/>
      <c r="U8" s="25" t="b">
        <f>IF(OR(R9=R8,R9=R7,R8=R7),FALSE,TRUE)</f>
        <v>1</v>
      </c>
    </row>
    <row r="9" spans="1:24" x14ac:dyDescent="0.25">
      <c r="B9" s="4">
        <v>3</v>
      </c>
      <c r="C9" s="4">
        <v>1</v>
      </c>
      <c r="D9" s="5">
        <f t="shared" si="0"/>
        <v>30</v>
      </c>
      <c r="E9" s="1" t="e">
        <f>IF(OR(D9=#REF!,D9=#REF!,D9=#REF!,D9=#REF!,D9=#REF!,D9=#REF!,D9=#REF!,D9=#REF!,D9=#REF!,D9=#REF!,D9=#REF!),1,"")</f>
        <v>#REF!</v>
      </c>
      <c r="F9" s="1" t="e">
        <f>IF(OR(D9=#REF!,D9=#REF!,D9=#REF!,D9=#REF!,D9=#REF!,D9=#REF!,D9=#REF!,D9=#REF!,D9=#REF!,D9=#REF!,D9=#REF!),1,"")</f>
        <v>#REF!</v>
      </c>
      <c r="G9" s="1"/>
      <c r="H9" s="4">
        <v>3</v>
      </c>
      <c r="I9" s="4">
        <v>4</v>
      </c>
      <c r="J9" s="5">
        <f t="shared" si="1"/>
        <v>10</v>
      </c>
      <c r="K9" s="1" t="e">
        <f>IF(OR(J9=#REF!,J9=#REF!,J9=#REF!,J9=#REF!,J9=#REF!,J9=#REF!,J9=#REF!,J9=#REF!,J9=#REF!,J9=#REF!,J9=#REF!),1,"")</f>
        <v>#REF!</v>
      </c>
      <c r="L9" s="1" t="e">
        <f>IF(OR(J9=#REF!,J9=#REF!,J9=#REF!,J9=#REF!,J9=#REF!,J9=#REF!,J9=#REF!,J9=#REF!,J9=#REF!,J9=#REF!,J9=#REF!),1,"")</f>
        <v>#REF!</v>
      </c>
      <c r="N9" s="34">
        <v>2</v>
      </c>
      <c r="O9" s="34"/>
      <c r="P9" s="34"/>
      <c r="Q9" s="34"/>
      <c r="R9" s="44">
        <v>-500</v>
      </c>
      <c r="S9" s="44"/>
      <c r="U9" s="24" t="str">
        <f>IF(U8=FALSE,"Fehler: Bitte keine gleichen Gewinne eingeben!","")</f>
        <v/>
      </c>
    </row>
    <row r="10" spans="1:24" x14ac:dyDescent="0.25">
      <c r="B10" s="4">
        <v>4</v>
      </c>
      <c r="C10" s="4">
        <v>1</v>
      </c>
      <c r="D10" s="5">
        <f t="shared" si="0"/>
        <v>30</v>
      </c>
      <c r="E10" s="1" t="e">
        <f>IF(OR(D10=#REF!,D10=#REF!,D10=#REF!,D10=#REF!,D10=#REF!,D10=#REF!,D10=#REF!,D10=#REF!,D10=#REF!,D10=#REF!,D10=#REF!),1,"")</f>
        <v>#REF!</v>
      </c>
      <c r="F10" s="1" t="e">
        <f>IF(OR(D10=#REF!,D10=#REF!,D10=#REF!,D10=#REF!,D10=#REF!,D10=#REF!,D10=#REF!,D10=#REF!,D10=#REF!,D10=#REF!,D10=#REF!),1,"")</f>
        <v>#REF!</v>
      </c>
      <c r="G10" s="1"/>
      <c r="H10" s="4">
        <v>4</v>
      </c>
      <c r="I10" s="4">
        <v>4</v>
      </c>
      <c r="J10" s="5">
        <f t="shared" si="1"/>
        <v>10</v>
      </c>
      <c r="K10" s="1" t="e">
        <f>IF(OR(J10=#REF!,J10=#REF!,J10=#REF!,J10=#REF!,J10=#REF!,J10=#REF!,J10=#REF!,J10=#REF!,J10=#REF!,J10=#REF!,J10=#REF!),1,"")</f>
        <v>#REF!</v>
      </c>
      <c r="L10" s="1" t="e">
        <f>IF(OR(J10=#REF!,J10=#REF!,J10=#REF!,J10=#REF!,J10=#REF!,J10=#REF!,J10=#REF!,J10=#REF!,J10=#REF!,J10=#REF!,J10=#REF!),1,"")</f>
        <v>#REF!</v>
      </c>
    </row>
    <row r="11" spans="1:24" x14ac:dyDescent="0.25">
      <c r="B11" s="4">
        <v>5</v>
      </c>
      <c r="C11" s="4">
        <v>1</v>
      </c>
      <c r="D11" s="5">
        <f t="shared" si="0"/>
        <v>30</v>
      </c>
      <c r="E11" s="1" t="e">
        <f>IF(OR(D11=#REF!,D11=#REF!,D11=#REF!,D11=#REF!,D11=#REF!,D11=#REF!,D11=#REF!,D11=#REF!,D11=#REF!,D11=#REF!,D11=#REF!),1,"")</f>
        <v>#REF!</v>
      </c>
      <c r="F11" s="1" t="e">
        <f>IF(OR(D11=#REF!,D11=#REF!,D11=#REF!,D11=#REF!,D11=#REF!,D11=#REF!,D11=#REF!,D11=#REF!,D11=#REF!,D11=#REF!,D11=#REF!),1,"")</f>
        <v>#REF!</v>
      </c>
      <c r="G11" s="1"/>
      <c r="H11" s="4">
        <v>5</v>
      </c>
      <c r="I11" s="4">
        <v>4</v>
      </c>
      <c r="J11" s="5">
        <f t="shared" si="1"/>
        <v>10</v>
      </c>
      <c r="K11" s="1" t="e">
        <f>IF(OR(J11=#REF!,J11=#REF!,J11=#REF!,J11=#REF!,J11=#REF!,J11=#REF!,J11=#REF!,J11=#REF!,J11=#REF!,J11=#REF!,J11=#REF!),1,"")</f>
        <v>#REF!</v>
      </c>
      <c r="L11" s="1" t="e">
        <f>IF(OR(J11=#REF!,J11=#REF!,J11=#REF!,J11=#REF!,J11=#REF!,J11=#REF!,J11=#REF!,J11=#REF!,J11=#REF!,J11=#REF!,J11=#REF!),1,"")</f>
        <v>#REF!</v>
      </c>
      <c r="N11" s="39" t="s">
        <v>17</v>
      </c>
      <c r="O11" s="40"/>
      <c r="P11" s="40"/>
      <c r="Q11" s="41"/>
      <c r="R11" s="39" t="s">
        <v>18</v>
      </c>
      <c r="S11" s="40"/>
      <c r="T11" s="40"/>
      <c r="U11" s="41"/>
    </row>
    <row r="12" spans="1:24" x14ac:dyDescent="0.25">
      <c r="B12" s="4">
        <v>6</v>
      </c>
      <c r="C12" s="4">
        <v>1</v>
      </c>
      <c r="D12" s="5">
        <f t="shared" si="0"/>
        <v>30</v>
      </c>
      <c r="E12" s="1" t="e">
        <f>IF(OR(D12=#REF!,D12=#REF!,D12=#REF!,D12=#REF!,D12=#REF!,D12=#REF!,D12=#REF!,D12=#REF!,D12=#REF!,D12=#REF!,D12=#REF!),1,"")</f>
        <v>#REF!</v>
      </c>
      <c r="F12" s="1" t="e">
        <f>IF(OR(D12=#REF!,D12=#REF!,D12=#REF!,D12=#REF!,D12=#REF!,D12=#REF!,D12=#REF!,D12=#REF!,D12=#REF!,D12=#REF!,D12=#REF!),1,"")</f>
        <v>#REF!</v>
      </c>
      <c r="G12" s="1"/>
      <c r="H12" s="4">
        <v>6</v>
      </c>
      <c r="I12" s="4">
        <v>4</v>
      </c>
      <c r="J12" s="5">
        <f t="shared" si="1"/>
        <v>10</v>
      </c>
      <c r="K12" s="1" t="e">
        <f>IF(OR(J12=#REF!,J12=#REF!,J12=#REF!,J12=#REF!,J12=#REF!,J12=#REF!,J12=#REF!,J12=#REF!,J12=#REF!,J12=#REF!,J12=#REF!),1,"")</f>
        <v>#REF!</v>
      </c>
      <c r="L12" s="1" t="e">
        <f>IF(OR(J12=#REF!,J12=#REF!,J12=#REF!,J12=#REF!,J12=#REF!,J12=#REF!,J12=#REF!,J12=#REF!,J12=#REF!,J12=#REF!,J12=#REF!),1,"")</f>
        <v>#REF!</v>
      </c>
      <c r="N12" s="18"/>
      <c r="O12" s="19" t="b">
        <v>1</v>
      </c>
      <c r="P12" s="55" t="s">
        <v>16</v>
      </c>
      <c r="Q12" s="56">
        <f>$R$7</f>
        <v>10</v>
      </c>
      <c r="R12" s="49" t="str">
        <f>CONCATENATE("P(",P12,Q12,") = ")</f>
        <v xml:space="preserve">P(A = 10) = </v>
      </c>
      <c r="S12" s="17">
        <f>COUNTIF(J7:J24,$R$7)+COUNTIF(D7:D24,$R$7)</f>
        <v>25</v>
      </c>
      <c r="T12" s="52" t="s">
        <v>9</v>
      </c>
      <c r="U12" s="36">
        <f>S12/S13</f>
        <v>0.69444444444444442</v>
      </c>
    </row>
    <row r="13" spans="1:24" x14ac:dyDescent="0.25">
      <c r="B13" s="4">
        <v>1</v>
      </c>
      <c r="C13" s="4">
        <v>2</v>
      </c>
      <c r="D13" s="5">
        <f t="shared" si="0"/>
        <v>30</v>
      </c>
      <c r="E13" s="1" t="e">
        <f>IF(OR(D13=#REF!,D13=#REF!,D13=#REF!,D13=#REF!,D13=#REF!,D13=#REF!,D13=#REF!,D13=#REF!,D13=#REF!,D13=#REF!,D13=#REF!),1,"")</f>
        <v>#REF!</v>
      </c>
      <c r="F13" s="1" t="e">
        <f>IF(OR(D13=#REF!,D13=#REF!,D13=#REF!,D13=#REF!,D13=#REF!,D13=#REF!,D13=#REF!,D13=#REF!,D13=#REF!,D13=#REF!,D13=#REF!),1,"")</f>
        <v>#REF!</v>
      </c>
      <c r="G13" s="1"/>
      <c r="H13" s="4">
        <v>1</v>
      </c>
      <c r="I13" s="4">
        <v>5</v>
      </c>
      <c r="J13" s="5">
        <f t="shared" si="1"/>
        <v>30</v>
      </c>
      <c r="K13" s="1" t="e">
        <f>IF(OR(J13=#REF!,J13=#REF!,J13=#REF!,J13=#REF!,J13=#REF!,J13=#REF!,J13=#REF!,J13=#REF!,J13=#REF!,J13=#REF!,J13=#REF!),1,"")</f>
        <v>#REF!</v>
      </c>
      <c r="L13" s="1" t="e">
        <f>IF(OR(J13=#REF!,J13=#REF!,J13=#REF!,J13=#REF!,J13=#REF!,J13=#REF!,J13=#REF!,J13=#REF!,J13=#REF!,J13=#REF!,J13=#REF!),1,"")</f>
        <v>#REF!</v>
      </c>
      <c r="N13" s="15"/>
      <c r="O13" s="12"/>
      <c r="P13" s="46"/>
      <c r="Q13" s="48"/>
      <c r="R13" s="50"/>
      <c r="S13" s="9">
        <v>36</v>
      </c>
      <c r="T13" s="53"/>
      <c r="U13" s="37"/>
    </row>
    <row r="14" spans="1:24" x14ac:dyDescent="0.25">
      <c r="B14" s="4">
        <v>2</v>
      </c>
      <c r="C14" s="4">
        <v>2</v>
      </c>
      <c r="D14" s="5">
        <f t="shared" si="0"/>
        <v>10</v>
      </c>
      <c r="E14" s="1" t="e">
        <f>IF(OR(D14=#REF!,D14=#REF!,D14=#REF!,D14=#REF!,D14=#REF!,D14=#REF!,D14=#REF!,D14=#REF!,D14=#REF!,D14=#REF!,D14=#REF!),1,"")</f>
        <v>#REF!</v>
      </c>
      <c r="F14" s="1" t="e">
        <f>IF(OR(D14=#REF!,D14=#REF!,D14=#REF!,D14=#REF!,D14=#REF!,D14=#REF!,D14=#REF!,D14=#REF!,D14=#REF!,D14=#REF!,D14=#REF!),1,"")</f>
        <v>#REF!</v>
      </c>
      <c r="G14" s="1"/>
      <c r="H14" s="4">
        <v>2</v>
      </c>
      <c r="I14" s="4">
        <v>5</v>
      </c>
      <c r="J14" s="5">
        <f t="shared" si="1"/>
        <v>10</v>
      </c>
      <c r="K14" s="1" t="e">
        <f>IF(OR(J14=#REF!,J14=#REF!,J14=#REF!,J14=#REF!,J14=#REF!,J14=#REF!,J14=#REF!,J14=#REF!,J14=#REF!,J14=#REF!,J14=#REF!),1,"")</f>
        <v>#REF!</v>
      </c>
      <c r="L14" s="1" t="e">
        <f>IF(OR(J14=#REF!,J14=#REF!,J14=#REF!,J14=#REF!,J14=#REF!,J14=#REF!,J14=#REF!,J14=#REF!,J14=#REF!,J14=#REF!,J14=#REF!),1,"")</f>
        <v>#REF!</v>
      </c>
      <c r="N14" s="18"/>
      <c r="O14" s="19" t="b">
        <v>1</v>
      </c>
      <c r="P14" s="55" t="s">
        <v>16</v>
      </c>
      <c r="Q14" s="56">
        <f>$R$8</f>
        <v>30</v>
      </c>
      <c r="R14" s="49" t="str">
        <f>CONCATENATE("P(",P14,Q14,") = ")</f>
        <v xml:space="preserve">P(A = 30) = </v>
      </c>
      <c r="S14" s="17">
        <f>COUNTIF(J7:J24,$R$8)+COUNTIF(D7:D24,$R$8)</f>
        <v>10</v>
      </c>
      <c r="T14" s="52" t="s">
        <v>9</v>
      </c>
      <c r="U14" s="36">
        <f>S14/S15</f>
        <v>0.27777777777777779</v>
      </c>
    </row>
    <row r="15" spans="1:24" x14ac:dyDescent="0.25">
      <c r="B15" s="4">
        <v>3</v>
      </c>
      <c r="C15" s="4">
        <v>2</v>
      </c>
      <c r="D15" s="5">
        <f t="shared" si="0"/>
        <v>10</v>
      </c>
      <c r="E15" s="1" t="e">
        <f>IF(OR(D15=#REF!,D15=#REF!,D15=#REF!,D15=#REF!,D15=#REF!,D15=#REF!,D15=#REF!,D15=#REF!,D15=#REF!,D15=#REF!,D15=#REF!),1,"")</f>
        <v>#REF!</v>
      </c>
      <c r="F15" s="1" t="e">
        <f>IF(OR(D15=#REF!,D15=#REF!,D15=#REF!,D15=#REF!,D15=#REF!,D15=#REF!,D15=#REF!,D15=#REF!,D15=#REF!,D15=#REF!,D15=#REF!),1,"")</f>
        <v>#REF!</v>
      </c>
      <c r="G15" s="1"/>
      <c r="H15" s="4">
        <v>3</v>
      </c>
      <c r="I15" s="4">
        <v>5</v>
      </c>
      <c r="J15" s="5">
        <f t="shared" si="1"/>
        <v>10</v>
      </c>
      <c r="K15" s="1" t="e">
        <f>IF(OR(J15=#REF!,J15=#REF!,J15=#REF!,J15=#REF!,J15=#REF!,J15=#REF!,J15=#REF!,J15=#REF!,J15=#REF!,J15=#REF!,J15=#REF!),1,"")</f>
        <v>#REF!</v>
      </c>
      <c r="L15" s="1" t="e">
        <f>IF(OR(J15=#REF!,J15=#REF!,J15=#REF!,J15=#REF!,J15=#REF!,J15=#REF!,J15=#REF!,J15=#REF!,J15=#REF!,J15=#REF!,J15=#REF!),1,"")</f>
        <v>#REF!</v>
      </c>
      <c r="N15" s="15"/>
      <c r="O15" s="12"/>
      <c r="P15" s="46"/>
      <c r="Q15" s="48"/>
      <c r="R15" s="50"/>
      <c r="S15" s="9">
        <v>36</v>
      </c>
      <c r="T15" s="53"/>
      <c r="U15" s="37"/>
    </row>
    <row r="16" spans="1:24" x14ac:dyDescent="0.25">
      <c r="B16" s="4">
        <v>4</v>
      </c>
      <c r="C16" s="4">
        <v>2</v>
      </c>
      <c r="D16" s="5">
        <f t="shared" si="0"/>
        <v>10</v>
      </c>
      <c r="E16" s="1" t="e">
        <f>IF(OR(D16=#REF!,D16=#REF!,D16=#REF!,D16=#REF!,D16=#REF!,D16=#REF!,D16=#REF!,D16=#REF!,D16=#REF!,D16=#REF!,D16=#REF!),1,"")</f>
        <v>#REF!</v>
      </c>
      <c r="F16" s="1" t="e">
        <f>IF(OR(D16=#REF!,D16=#REF!,D16=#REF!,D16=#REF!,D16=#REF!,D16=#REF!,D16=#REF!,D16=#REF!,D16=#REF!,D16=#REF!,D16=#REF!),1,"")</f>
        <v>#REF!</v>
      </c>
      <c r="G16" s="1"/>
      <c r="H16" s="4">
        <v>4</v>
      </c>
      <c r="I16" s="4">
        <v>5</v>
      </c>
      <c r="J16" s="5">
        <f t="shared" si="1"/>
        <v>10</v>
      </c>
      <c r="K16" s="1" t="e">
        <f>IF(OR(J16=#REF!,J16=#REF!,J16=#REF!,J16=#REF!,J16=#REF!,J16=#REF!,J16=#REF!,J16=#REF!,J16=#REF!,J16=#REF!,J16=#REF!),1,"")</f>
        <v>#REF!</v>
      </c>
      <c r="L16" s="1" t="e">
        <f>IF(OR(J16=#REF!,J16=#REF!,J16=#REF!,J16=#REF!,J16=#REF!,J16=#REF!,J16=#REF!,J16=#REF!,J16=#REF!,J16=#REF!,J16=#REF!),1,"")</f>
        <v>#REF!</v>
      </c>
      <c r="N16" s="13"/>
      <c r="O16" s="14" t="b">
        <v>1</v>
      </c>
      <c r="P16" s="45" t="s">
        <v>16</v>
      </c>
      <c r="Q16" s="47">
        <f>$R$9</f>
        <v>-500</v>
      </c>
      <c r="R16" s="51" t="str">
        <f>CONCATENATE("P(",P16,Q16,") = ")</f>
        <v xml:space="preserve">P(A = -500) = </v>
      </c>
      <c r="S16" s="9">
        <f>COUNTIF(J7:J24,$R$9)+COUNTIF(D7:D24,$R$9)</f>
        <v>1</v>
      </c>
      <c r="T16" s="54" t="s">
        <v>9</v>
      </c>
      <c r="U16" s="38">
        <f>S16/S17</f>
        <v>2.7777777777777776E-2</v>
      </c>
    </row>
    <row r="17" spans="2:22" x14ac:dyDescent="0.25">
      <c r="B17" s="4">
        <v>5</v>
      </c>
      <c r="C17" s="4">
        <v>2</v>
      </c>
      <c r="D17" s="5">
        <f t="shared" si="0"/>
        <v>10</v>
      </c>
      <c r="E17" s="1" t="e">
        <f>IF(OR(D17=#REF!,D17=#REF!,D17=#REF!,D17=#REF!,D17=#REF!,D17=#REF!,D17=#REF!,D17=#REF!,D17=#REF!,D17=#REF!,D17=#REF!),1,"")</f>
        <v>#REF!</v>
      </c>
      <c r="F17" s="1" t="e">
        <f>IF(OR(D17=#REF!,D17=#REF!,D17=#REF!,D17=#REF!,D17=#REF!,D17=#REF!,D17=#REF!,D17=#REF!,D17=#REF!,D17=#REF!,D17=#REF!),1,"")</f>
        <v>#REF!</v>
      </c>
      <c r="G17" s="1"/>
      <c r="H17" s="4">
        <v>5</v>
      </c>
      <c r="I17" s="4">
        <v>5</v>
      </c>
      <c r="J17" s="5">
        <f t="shared" si="1"/>
        <v>10</v>
      </c>
      <c r="K17" s="1" t="e">
        <f>IF(OR(J17=#REF!,J17=#REF!,J17=#REF!,J17=#REF!,J17=#REF!,J17=#REF!,J17=#REF!,J17=#REF!,J17=#REF!,J17=#REF!,J17=#REF!),1,"")</f>
        <v>#REF!</v>
      </c>
      <c r="L17" s="1" t="e">
        <f>IF(OR(J17=#REF!,J17=#REF!,J17=#REF!,J17=#REF!,J17=#REF!,J17=#REF!,J17=#REF!,J17=#REF!,J17=#REF!,J17=#REF!,J17=#REF!),1,"")</f>
        <v>#REF!</v>
      </c>
      <c r="N17" s="15"/>
      <c r="O17" s="16"/>
      <c r="P17" s="46"/>
      <c r="Q17" s="48"/>
      <c r="R17" s="50"/>
      <c r="S17" s="9">
        <v>36</v>
      </c>
      <c r="T17" s="53"/>
      <c r="U17" s="37"/>
    </row>
    <row r="18" spans="2:22" x14ac:dyDescent="0.25">
      <c r="B18" s="4">
        <v>6</v>
      </c>
      <c r="C18" s="4">
        <v>2</v>
      </c>
      <c r="D18" s="5">
        <f t="shared" si="0"/>
        <v>10</v>
      </c>
      <c r="E18" s="1" t="e">
        <f>IF(OR(D18=#REF!,D18=#REF!,D18=#REF!,D18=#REF!,D18=#REF!,D18=#REF!,D18=#REF!,D18=#REF!,D18=#REF!,D18=#REF!,D18=#REF!),1,"")</f>
        <v>#REF!</v>
      </c>
      <c r="F18" s="1" t="e">
        <f>IF(OR(D18=#REF!,D18=#REF!,D18=#REF!,D18=#REF!,D18=#REF!,D18=#REF!,D18=#REF!,D18=#REF!,D18=#REF!,D18=#REF!,D18=#REF!),1,"")</f>
        <v>#REF!</v>
      </c>
      <c r="G18" s="1"/>
      <c r="H18" s="4">
        <v>6</v>
      </c>
      <c r="I18" s="4">
        <v>5</v>
      </c>
      <c r="J18" s="5">
        <f t="shared" si="1"/>
        <v>10</v>
      </c>
      <c r="K18" s="1" t="e">
        <f>IF(OR(J18=#REF!,J18=#REF!,J18=#REF!,J18=#REF!,J18=#REF!,J18=#REF!,J18=#REF!,J18=#REF!,J18=#REF!,J18=#REF!,J18=#REF!),1,"")</f>
        <v>#REF!</v>
      </c>
      <c r="L18" s="1" t="e">
        <f>IF(OR(J18=#REF!,J18=#REF!,J18=#REF!,J18=#REF!,J18=#REF!,J18=#REF!,J18=#REF!,J18=#REF!,J18=#REF!,J18=#REF!,J18=#REF!),1,"")</f>
        <v>#REF!</v>
      </c>
    </row>
    <row r="19" spans="2:22" x14ac:dyDescent="0.25">
      <c r="B19" s="4">
        <v>1</v>
      </c>
      <c r="C19" s="4">
        <v>3</v>
      </c>
      <c r="D19" s="5">
        <f t="shared" si="0"/>
        <v>30</v>
      </c>
      <c r="E19" s="1" t="e">
        <f>IF(OR(D19=#REF!,D19=#REF!,D19=#REF!,D19=#REF!,D19=#REF!,D19=#REF!,D19=#REF!,D19=#REF!,D19=#REF!,D19=#REF!,D19=#REF!),1,"")</f>
        <v>#REF!</v>
      </c>
      <c r="F19" s="1" t="e">
        <f>IF(OR(D19=#REF!,D19=#REF!,D19=#REF!,D19=#REF!,D19=#REF!,D19=#REF!,D19=#REF!,D19=#REF!,D19=#REF!,D19=#REF!,D19=#REF!),1,"")</f>
        <v>#REF!</v>
      </c>
      <c r="G19" s="1"/>
      <c r="H19" s="4">
        <v>1</v>
      </c>
      <c r="I19" s="4">
        <v>6</v>
      </c>
      <c r="J19" s="5">
        <f t="shared" si="1"/>
        <v>30</v>
      </c>
      <c r="K19" s="1" t="e">
        <f>IF(OR(J19=#REF!,J19=#REF!,J19=#REF!,J19=#REF!,J19=#REF!,J19=#REF!,J19=#REF!,J19=#REF!,J19=#REF!,J19=#REF!,J19=#REF!),1,"")</f>
        <v>#REF!</v>
      </c>
      <c r="L19" s="1" t="e">
        <f>IF(OR(J19=#REF!,J19=#REF!,J19=#REF!,J19=#REF!,J19=#REF!,J19=#REF!,J19=#REF!,J19=#REF!,J19=#REF!,J19=#REF!,J19=#REF!),1,"")</f>
        <v>#REF!</v>
      </c>
      <c r="N19" s="6" t="s">
        <v>20</v>
      </c>
      <c r="P19" t="str">
        <f>CONCATENATE(Q12," ∙ ",ROUND(U12,4)," + ",IF(Q14&lt;0,CONCATENATE("(",Q14,")"),Q14)," ∙ ",ROUND(U14,4)," + ",IF(Q16&lt;0,CONCATENATE("(",Q16,")"),Q16)," ∙ ",ROUND(U16,4)," ≅ ",ROUND(Q12*U12+Q14*U14+Q16*U16,4))</f>
        <v>10 ∙ 0,6944 + 30 ∙ 0,2778 + (-500) ∙ 0,0278 ≅ 1,3889</v>
      </c>
      <c r="V19" s="23"/>
    </row>
    <row r="20" spans="2:22" x14ac:dyDescent="0.25">
      <c r="B20" s="4">
        <v>2</v>
      </c>
      <c r="C20" s="4">
        <v>3</v>
      </c>
      <c r="D20" s="5">
        <f t="shared" si="0"/>
        <v>10</v>
      </c>
      <c r="E20" s="1" t="e">
        <f>IF(OR(D20=#REF!,D20=#REF!,D20=#REF!,D20=#REF!,D20=#REF!,D20=#REF!,D20=#REF!,D20=#REF!,D20=#REF!,D20=#REF!,D20=#REF!),1,"")</f>
        <v>#REF!</v>
      </c>
      <c r="F20" s="1" t="e">
        <f>IF(OR(D20=#REF!,D20=#REF!,D20=#REF!,D20=#REF!,D20=#REF!,D20=#REF!,D20=#REF!,D20=#REF!,D20=#REF!,D20=#REF!,D20=#REF!),1,"")</f>
        <v>#REF!</v>
      </c>
      <c r="G20" s="1"/>
      <c r="H20" s="4">
        <v>2</v>
      </c>
      <c r="I20" s="4">
        <v>6</v>
      </c>
      <c r="J20" s="5">
        <f t="shared" si="1"/>
        <v>10</v>
      </c>
      <c r="K20" s="1" t="e">
        <f>IF(OR(J20=#REF!,J20=#REF!,J20=#REF!,J20=#REF!,J20=#REF!,J20=#REF!,J20=#REF!,J20=#REF!,J20=#REF!,J20=#REF!,J20=#REF!),1,"")</f>
        <v>#REF!</v>
      </c>
      <c r="L20" s="1" t="e">
        <f>IF(OR(J20=#REF!,J20=#REF!,J20=#REF!,J20=#REF!,J20=#REF!,J20=#REF!,J20=#REF!,J20=#REF!,J20=#REF!,J20=#REF!,J20=#REF!),1,"")</f>
        <v>#REF!</v>
      </c>
    </row>
    <row r="21" spans="2:22" x14ac:dyDescent="0.25">
      <c r="B21" s="4">
        <v>3</v>
      </c>
      <c r="C21" s="4">
        <v>3</v>
      </c>
      <c r="D21" s="5">
        <f t="shared" si="0"/>
        <v>10</v>
      </c>
      <c r="E21" s="1" t="e">
        <f>IF(OR(D21=#REF!,D21=#REF!,D21=#REF!,D21=#REF!,D21=#REF!,D21=#REF!,D21=#REF!,D21=#REF!,D21=#REF!,D21=#REF!,D21=#REF!),1,"")</f>
        <v>#REF!</v>
      </c>
      <c r="F21" s="1" t="e">
        <f>IF(OR(D21=#REF!,D21=#REF!,D21=#REF!,D21=#REF!,D21=#REF!,D21=#REF!,D21=#REF!,D21=#REF!,D21=#REF!,D21=#REF!,D21=#REF!),1,"")</f>
        <v>#REF!</v>
      </c>
      <c r="G21" s="1"/>
      <c r="H21" s="4">
        <v>3</v>
      </c>
      <c r="I21" s="4">
        <v>6</v>
      </c>
      <c r="J21" s="5">
        <f t="shared" si="1"/>
        <v>10</v>
      </c>
      <c r="K21" s="1" t="e">
        <f>IF(OR(J21=#REF!,J21=#REF!,J21=#REF!,J21=#REF!,J21=#REF!,J21=#REF!,J21=#REF!,J21=#REF!,J21=#REF!,J21=#REF!,J21=#REF!),1,"")</f>
        <v>#REF!</v>
      </c>
      <c r="L21" s="1" t="e">
        <f>IF(OR(J21=#REF!,J21=#REF!,J21=#REF!,J21=#REF!,J21=#REF!,J21=#REF!,J21=#REF!,J21=#REF!,J21=#REF!,J21=#REF!,J21=#REF!),1,"")</f>
        <v>#REF!</v>
      </c>
      <c r="N21" t="s">
        <v>24</v>
      </c>
      <c r="P21" s="27"/>
      <c r="Q21" s="27"/>
      <c r="R21" s="27"/>
    </row>
    <row r="22" spans="2:22" x14ac:dyDescent="0.25">
      <c r="B22" s="4">
        <v>4</v>
      </c>
      <c r="C22" s="4">
        <v>3</v>
      </c>
      <c r="D22" s="5">
        <f t="shared" si="0"/>
        <v>10</v>
      </c>
      <c r="E22" s="1" t="e">
        <f>IF(OR(D22=#REF!,D22=#REF!,D22=#REF!,D22=#REF!,D22=#REF!,D22=#REF!,D22=#REF!,D22=#REF!,D22=#REF!,D22=#REF!,D22=#REF!),1,"")</f>
        <v>#REF!</v>
      </c>
      <c r="F22" s="1" t="e">
        <f>IF(OR(D22=#REF!,D22=#REF!,D22=#REF!,D22=#REF!,D22=#REF!,D22=#REF!,D22=#REF!,D22=#REF!,D22=#REF!,D22=#REF!,D22=#REF!),1,"")</f>
        <v>#REF!</v>
      </c>
      <c r="G22" s="1"/>
      <c r="H22" s="4">
        <v>4</v>
      </c>
      <c r="I22" s="4">
        <v>6</v>
      </c>
      <c r="J22" s="5">
        <f t="shared" si="1"/>
        <v>10</v>
      </c>
      <c r="K22" s="1" t="e">
        <f>IF(OR(J22=#REF!,J22=#REF!,J22=#REF!,J22=#REF!,J22=#REF!,J22=#REF!,J22=#REF!,J22=#REF!,J22=#REF!,J22=#REF!,J22=#REF!),1,"")</f>
        <v>#REF!</v>
      </c>
      <c r="L22" s="1" t="e">
        <f>IF(OR(J22=#REF!,J22=#REF!,J22=#REF!,J22=#REF!,J22=#REF!,J22=#REF!,J22=#REF!,J22=#REF!,J22=#REF!,J22=#REF!,J22=#REF!),1,"")</f>
        <v>#REF!</v>
      </c>
    </row>
    <row r="23" spans="2:22" x14ac:dyDescent="0.25">
      <c r="B23" s="4">
        <v>5</v>
      </c>
      <c r="C23" s="4">
        <v>3</v>
      </c>
      <c r="D23" s="5">
        <f t="shared" si="0"/>
        <v>10</v>
      </c>
      <c r="E23" s="1" t="e">
        <f>IF(OR(D23=#REF!,D23=#REF!,D23=#REF!,D23=#REF!,D23=#REF!,D23=#REF!,D23=#REF!,D23=#REF!,D23=#REF!,D23=#REF!,D23=#REF!),1,"")</f>
        <v>#REF!</v>
      </c>
      <c r="F23" s="1" t="e">
        <f>IF(OR(D23=#REF!,D23=#REF!,D23=#REF!,D23=#REF!,D23=#REF!,D23=#REF!,D23=#REF!,D23=#REF!,D23=#REF!,D23=#REF!,D23=#REF!),1,"")</f>
        <v>#REF!</v>
      </c>
      <c r="G23" s="1"/>
      <c r="H23" s="4">
        <v>5</v>
      </c>
      <c r="I23" s="4">
        <v>6</v>
      </c>
      <c r="J23" s="5">
        <f t="shared" si="1"/>
        <v>10</v>
      </c>
      <c r="K23" s="1" t="e">
        <f>IF(OR(J23=#REF!,J23=#REF!,J23=#REF!,J23=#REF!,J23=#REF!,J23=#REF!,J23=#REF!,J23=#REF!,J23=#REF!,J23=#REF!,J23=#REF!),1,"")</f>
        <v>#REF!</v>
      </c>
      <c r="L23" s="1" t="e">
        <f>IF(OR(J23=#REF!,J23=#REF!,J23=#REF!,J23=#REF!,J23=#REF!,J23=#REF!,J23=#REF!,J23=#REF!,J23=#REF!,J23=#REF!,J23=#REF!),1,"")</f>
        <v>#REF!</v>
      </c>
      <c r="N23" s="32" t="str">
        <f>CONCATENATE(ROUND(Q12*U12+Q14*U14+Q16*U16,4)," - ",U7," =")</f>
        <v>1,3889 - 1,2 =</v>
      </c>
      <c r="O23" s="32"/>
      <c r="P23" s="32"/>
      <c r="Q23" s="32"/>
      <c r="R23" s="26">
        <f>Q12*U12+Q14*U14+Q16*U16-U7</f>
        <v>0.1888888888888911</v>
      </c>
      <c r="S23" t="str">
        <f>IF(R23=0,"⇒ Es IST ein faires Spiel!",IF(R23&gt;0,"⇒ Es ein UNfaires Spiel, DA es sich für den Spieler lohnt!",IF(R23&lt;0,"⇒ Es ein UNfaires Spiel, da es sich für den Spieler NICHT lohnt!","")))</f>
        <v>⇒ Es ein UNfaires Spiel, DA es sich für den Spieler lohnt!</v>
      </c>
    </row>
    <row r="24" spans="2:22" x14ac:dyDescent="0.25">
      <c r="B24" s="4">
        <v>6</v>
      </c>
      <c r="C24" s="4">
        <v>3</v>
      </c>
      <c r="D24" s="5">
        <f t="shared" si="0"/>
        <v>10</v>
      </c>
      <c r="E24" s="1" t="e">
        <f>IF(OR(D24=#REF!,D24=#REF!,D24=#REF!,D24=#REF!,D24=#REF!,D24=#REF!,D24=#REF!,D24=#REF!,D24=#REF!,D24=#REF!,D24=#REF!),1,"")</f>
        <v>#REF!</v>
      </c>
      <c r="F24" s="1" t="e">
        <f>IF(OR(D24=#REF!,D24=#REF!,D24=#REF!,D24=#REF!,D24=#REF!,D24=#REF!,D24=#REF!,D24=#REF!,D24=#REF!,D24=#REF!,D24=#REF!),1,"")</f>
        <v>#REF!</v>
      </c>
      <c r="G24" s="1"/>
      <c r="H24" s="4">
        <v>6</v>
      </c>
      <c r="I24" s="4">
        <v>6</v>
      </c>
      <c r="J24" s="5">
        <f t="shared" si="1"/>
        <v>10</v>
      </c>
      <c r="K24" s="1" t="e">
        <f>IF(OR(J24=#REF!,J24=#REF!,J24=#REF!,J24=#REF!,J24=#REF!,J24=#REF!,J24=#REF!,J24=#REF!,J24=#REF!,J24=#REF!,J24=#REF!),1,"")</f>
        <v>#REF!</v>
      </c>
      <c r="L24" s="1" t="e">
        <f>IF(OR(J24=#REF!,J24=#REF!,J24=#REF!,J24=#REF!,J24=#REF!,J24=#REF!,J24=#REF!,J24=#REF!,J24=#REF!,J24=#REF!,J24=#REF!),1,"")</f>
        <v>#REF!</v>
      </c>
    </row>
    <row r="27" spans="2:22" x14ac:dyDescent="0.25">
      <c r="E27" s="1"/>
      <c r="F27" s="1"/>
    </row>
    <row r="28" spans="2:22" x14ac:dyDescent="0.25">
      <c r="E28" s="1"/>
      <c r="F28" s="1"/>
    </row>
    <row r="29" spans="2:22" x14ac:dyDescent="0.25">
      <c r="E29" s="1"/>
      <c r="F29" s="1"/>
    </row>
    <row r="30" spans="2:22" x14ac:dyDescent="0.25">
      <c r="E30" s="1"/>
      <c r="F30" s="1"/>
    </row>
    <row r="31" spans="2:22" x14ac:dyDescent="0.25">
      <c r="E31" s="1"/>
      <c r="F31" s="1"/>
    </row>
    <row r="32" spans="2:22" x14ac:dyDescent="0.25">
      <c r="E32" s="1"/>
      <c r="F32" s="1"/>
    </row>
    <row r="33" spans="5:6" x14ac:dyDescent="0.25">
      <c r="E33" s="1"/>
      <c r="F33" s="1"/>
    </row>
    <row r="34" spans="5:6" x14ac:dyDescent="0.25">
      <c r="E34" s="1"/>
      <c r="F34" s="1"/>
    </row>
    <row r="35" spans="5:6" x14ac:dyDescent="0.25">
      <c r="E35" s="1"/>
      <c r="F35" s="1"/>
    </row>
    <row r="36" spans="5:6" x14ac:dyDescent="0.25">
      <c r="E36" s="1"/>
      <c r="F36" s="1"/>
    </row>
    <row r="37" spans="5:6" x14ac:dyDescent="0.25">
      <c r="E37" s="1"/>
      <c r="F37" s="1"/>
    </row>
    <row r="38" spans="5:6" x14ac:dyDescent="0.25">
      <c r="E38" s="1"/>
      <c r="F38" s="1"/>
    </row>
    <row r="39" spans="5:6" x14ac:dyDescent="0.25">
      <c r="E39" s="1"/>
      <c r="F39" s="1"/>
    </row>
    <row r="40" spans="5:6" x14ac:dyDescent="0.25">
      <c r="E40" s="1"/>
      <c r="F40" s="1"/>
    </row>
    <row r="41" spans="5:6" x14ac:dyDescent="0.25">
      <c r="E41" s="1"/>
      <c r="F41" s="1"/>
    </row>
    <row r="42" spans="5:6" x14ac:dyDescent="0.25">
      <c r="E42" s="1"/>
      <c r="F42" s="1"/>
    </row>
    <row r="43" spans="5:6" x14ac:dyDescent="0.25">
      <c r="E43" s="1"/>
      <c r="F43" s="1"/>
    </row>
    <row r="44" spans="5:6" x14ac:dyDescent="0.25">
      <c r="E44" s="1"/>
      <c r="F44" s="1"/>
    </row>
  </sheetData>
  <sheetProtection selectLockedCells="1"/>
  <mergeCells count="27">
    <mergeCell ref="U6:V6"/>
    <mergeCell ref="U7:V7"/>
    <mergeCell ref="U12:U13"/>
    <mergeCell ref="U14:U15"/>
    <mergeCell ref="U16:U17"/>
    <mergeCell ref="R11:U11"/>
    <mergeCell ref="R7:S7"/>
    <mergeCell ref="R8:S8"/>
    <mergeCell ref="R9:S9"/>
    <mergeCell ref="R14:R15"/>
    <mergeCell ref="R16:R17"/>
    <mergeCell ref="T12:T13"/>
    <mergeCell ref="T14:T15"/>
    <mergeCell ref="T16:T17"/>
    <mergeCell ref="R12:R13"/>
    <mergeCell ref="N23:Q23"/>
    <mergeCell ref="N6:Q6"/>
    <mergeCell ref="N7:Q7"/>
    <mergeCell ref="N8:Q8"/>
    <mergeCell ref="N9:Q9"/>
    <mergeCell ref="N11:Q11"/>
    <mergeCell ref="P16:P17"/>
    <mergeCell ref="Q16:Q17"/>
    <mergeCell ref="P12:P13"/>
    <mergeCell ref="Q12:Q13"/>
    <mergeCell ref="P14:P15"/>
    <mergeCell ref="Q14:Q15"/>
  </mergeCells>
  <phoneticPr fontId="4" type="noConversion"/>
  <conditionalFormatting sqref="H7:I24">
    <cfRule type="expression" dxfId="14" priority="48">
      <formula>AND($J7=$Q$14,$O$14=TRUE)</formula>
    </cfRule>
    <cfRule type="expression" dxfId="13" priority="49">
      <formula>AND($J7=$Q$12,$O$12=TRUE)</formula>
    </cfRule>
  </conditionalFormatting>
  <conditionalFormatting sqref="B7:C24">
    <cfRule type="expression" dxfId="12" priority="3">
      <formula>AND($D7=$Q$12,$O$12=TRUE)</formula>
    </cfRule>
    <cfRule type="expression" dxfId="11" priority="45">
      <formula>AND($D7=$Q$16,$O$16=TRUE)</formula>
    </cfRule>
    <cfRule type="expression" dxfId="10" priority="46">
      <formula>AND($D7=$Q$14,$O$14=TRUE)</formula>
    </cfRule>
  </conditionalFormatting>
  <conditionalFormatting sqref="N11:U20 S21:U21 O21:P21 V19">
    <cfRule type="expression" dxfId="9" priority="2">
      <formula>$U$8=FALSE</formula>
    </cfRule>
  </conditionalFormatting>
  <conditionalFormatting sqref="N11:W23 D7:D24 J7:J24">
    <cfRule type="expression" dxfId="8" priority="1">
      <formula>$X$2=TRUE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3" name="Check Box 5">
              <controlPr defaultSize="0" autoFill="0" autoLine="0" autoPict="0">
                <anchor moveWithCells="1">
                  <from>
                    <xdr:col>13</xdr:col>
                    <xdr:colOff>104775</xdr:colOff>
                    <xdr:row>11</xdr:row>
                    <xdr:rowOff>76200</xdr:rowOff>
                  </from>
                  <to>
                    <xdr:col>15</xdr:col>
                    <xdr:colOff>9525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13</xdr:col>
                    <xdr:colOff>95250</xdr:colOff>
                    <xdr:row>13</xdr:row>
                    <xdr:rowOff>76200</xdr:rowOff>
                  </from>
                  <to>
                    <xdr:col>15</xdr:col>
                    <xdr:colOff>9525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95250</xdr:colOff>
                    <xdr:row>15</xdr:row>
                    <xdr:rowOff>85725</xdr:rowOff>
                  </from>
                  <to>
                    <xdr:col>15</xdr:col>
                    <xdr:colOff>9525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6" name="Check Box 29">
              <controlPr defaultSize="0" autoFill="0" autoLine="0" autoPict="0">
                <anchor moveWithCells="1">
                  <from>
                    <xdr:col>24</xdr:col>
                    <xdr:colOff>9525</xdr:colOff>
                    <xdr:row>0</xdr:row>
                    <xdr:rowOff>161925</xdr:rowOff>
                  </from>
                  <to>
                    <xdr:col>25</xdr:col>
                    <xdr:colOff>495300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150F-4776-4118-AD64-11E113979A0A}">
  <dimension ref="A1:S28"/>
  <sheetViews>
    <sheetView showGridLines="0" showRowColHeaders="0" zoomScale="140" zoomScaleNormal="140" workbookViewId="0"/>
  </sheetViews>
  <sheetFormatPr baseColWidth="10" defaultRowHeight="15" outlineLevelRow="1" x14ac:dyDescent="0.25"/>
  <cols>
    <col min="1" max="1" width="3.42578125" customWidth="1"/>
    <col min="2" max="2" width="8.7109375" customWidth="1"/>
    <col min="3" max="12" width="9.85546875" customWidth="1"/>
    <col min="13" max="13" width="3.7109375" customWidth="1"/>
    <col min="16" max="16" width="2.7109375" customWidth="1"/>
    <col min="17" max="17" width="3.7109375" customWidth="1"/>
    <col min="18" max="18" width="5.85546875" customWidth="1"/>
    <col min="19" max="19" width="3.42578125" customWidth="1"/>
  </cols>
  <sheetData>
    <row r="1" spans="1:19" x14ac:dyDescent="0.25">
      <c r="A1" s="11"/>
      <c r="M1" s="10" t="b">
        <v>0</v>
      </c>
    </row>
    <row r="2" spans="1:19" x14ac:dyDescent="0.25">
      <c r="B2" s="3" t="s">
        <v>25</v>
      </c>
      <c r="M2" s="10" t="b">
        <v>1</v>
      </c>
    </row>
    <row r="3" spans="1:19" x14ac:dyDescent="0.25">
      <c r="N3" s="1" t="s">
        <v>40</v>
      </c>
    </row>
    <row r="4" spans="1:19" x14ac:dyDescent="0.25">
      <c r="B4" t="s">
        <v>26</v>
      </c>
      <c r="M4" s="10" t="b">
        <v>0</v>
      </c>
    </row>
    <row r="5" spans="1:19" x14ac:dyDescent="0.25">
      <c r="C5" s="58" t="str">
        <f ca="1">IF(AND(C10=1,C12&gt;1),"Dopplung!","")</f>
        <v/>
      </c>
      <c r="D5" s="58" t="str">
        <f ca="1">IF(AND(D10=1,D12&gt;1),"Dopplung!","")</f>
        <v/>
      </c>
      <c r="E5" s="58" t="str">
        <f ca="1">IF(AND(E10=1,E12&gt;1),"Dopplung!","")</f>
        <v/>
      </c>
      <c r="F5" s="58" t="str">
        <f ca="1">IF(AND(F10=1,F12&gt;1),"Dopplung!","")</f>
        <v/>
      </c>
      <c r="G5" s="58" t="str">
        <f ca="1">IF(AND(G10=1,G12&gt;1),"Dopplung!","")</f>
        <v/>
      </c>
      <c r="H5" s="58" t="str">
        <f ca="1">IF(AND(H10=1,H12&gt;1),"Dopplung!","")</f>
        <v/>
      </c>
      <c r="I5" s="58" t="str">
        <f ca="1">IF(AND(I10=1,I12&gt;1),"Dopplung!","")</f>
        <v/>
      </c>
      <c r="J5" s="58" t="str">
        <f ca="1">IF(AND(J10=1,J12&gt;1),"Dopplung!","")</f>
        <v/>
      </c>
      <c r="K5" s="58" t="str">
        <f ca="1">IF(AND(K10=1,K12&gt;1),"Dopplung!","")</f>
        <v/>
      </c>
      <c r="L5" s="58" t="str">
        <f ca="1">IF(AND(L10=1,L12&gt;1),"Dopplung!","")</f>
        <v/>
      </c>
    </row>
    <row r="6" spans="1:19" hidden="1" outlineLevel="1" x14ac:dyDescent="0.25">
      <c r="B6" t="s">
        <v>28</v>
      </c>
      <c r="C6">
        <v>1</v>
      </c>
      <c r="D6">
        <v>2</v>
      </c>
      <c r="E6">
        <v>3</v>
      </c>
      <c r="F6">
        <v>4</v>
      </c>
      <c r="G6">
        <v>5</v>
      </c>
      <c r="H6">
        <v>6</v>
      </c>
      <c r="I6">
        <v>7</v>
      </c>
      <c r="J6">
        <v>8</v>
      </c>
      <c r="K6">
        <v>9</v>
      </c>
      <c r="L6">
        <v>10</v>
      </c>
    </row>
    <row r="7" spans="1:19" ht="18" collapsed="1" x14ac:dyDescent="0.35">
      <c r="B7" s="20" t="s">
        <v>15</v>
      </c>
      <c r="C7" s="61">
        <v>-10</v>
      </c>
      <c r="D7" s="61">
        <v>-1</v>
      </c>
      <c r="E7" s="61">
        <v>0</v>
      </c>
      <c r="F7" s="61">
        <v>1</v>
      </c>
      <c r="G7" s="61">
        <v>20</v>
      </c>
      <c r="H7" s="61">
        <v>4</v>
      </c>
      <c r="I7" s="61"/>
      <c r="J7" s="61"/>
      <c r="K7" s="61"/>
      <c r="L7" s="61"/>
      <c r="N7" t="s">
        <v>36</v>
      </c>
      <c r="S7" s="64">
        <v>5</v>
      </c>
    </row>
    <row r="8" spans="1:19" ht="18" x14ac:dyDescent="0.35">
      <c r="B8" s="20" t="s">
        <v>27</v>
      </c>
      <c r="C8" s="62">
        <v>0.25</v>
      </c>
      <c r="D8" s="62">
        <v>8.3333333333333329E-2</v>
      </c>
      <c r="E8" s="62">
        <v>0.16666666666666666</v>
      </c>
      <c r="F8" s="62">
        <v>0.16666666666666666</v>
      </c>
      <c r="G8" s="62">
        <v>0.33333333333333331</v>
      </c>
      <c r="H8" s="62">
        <v>0.05</v>
      </c>
      <c r="I8" s="62"/>
      <c r="J8" s="62"/>
      <c r="K8" s="62"/>
      <c r="L8" s="62"/>
      <c r="N8" s="57" t="str">
        <f>IF(ROUND(SUM(C11:L11),4)&lt;&gt;1,CONCATENATE("FEHLER: Differenz zur Eins = "),"")</f>
        <v/>
      </c>
      <c r="Q8" s="63" t="str">
        <f>IF(ROUND(SUM(C11:L11),4)&lt;&gt;1,1-SUM(C11:L11),"")</f>
        <v/>
      </c>
      <c r="R8" s="63"/>
    </row>
    <row r="9" spans="1:19" x14ac:dyDescent="0.25">
      <c r="C9" s="59" t="str">
        <f>IF(AND(C10=1,C8=""), "Wert fehlt!","")</f>
        <v/>
      </c>
      <c r="D9" s="59" t="str">
        <f t="shared" ref="D9:L9" si="0">IF(AND(D10=1,D8=""), "Wert fehlt!","")</f>
        <v/>
      </c>
      <c r="E9" s="59" t="str">
        <f t="shared" si="0"/>
        <v/>
      </c>
      <c r="F9" s="59" t="str">
        <f t="shared" si="0"/>
        <v/>
      </c>
      <c r="G9" s="59" t="str">
        <f t="shared" si="0"/>
        <v/>
      </c>
      <c r="H9" s="59" t="str">
        <f t="shared" si="0"/>
        <v/>
      </c>
      <c r="I9" s="59" t="str">
        <f t="shared" si="0"/>
        <v/>
      </c>
      <c r="J9" s="59" t="str">
        <f t="shared" si="0"/>
        <v/>
      </c>
      <c r="K9" s="59" t="str">
        <f t="shared" si="0"/>
        <v/>
      </c>
      <c r="L9" s="59" t="str">
        <f t="shared" si="0"/>
        <v/>
      </c>
    </row>
    <row r="10" spans="1:19" hidden="1" outlineLevel="1" x14ac:dyDescent="0.25">
      <c r="B10" t="s">
        <v>29</v>
      </c>
      <c r="C10">
        <f>IF(C6&lt;=$S$7,1,"")</f>
        <v>1</v>
      </c>
      <c r="D10">
        <f>IF(D6&lt;=$S$7,1,"")</f>
        <v>1</v>
      </c>
      <c r="E10">
        <f>IF(E6&lt;=$S$7,1,"")</f>
        <v>1</v>
      </c>
      <c r="F10">
        <f>IF(F6&lt;=$S$7,1,"")</f>
        <v>1</v>
      </c>
      <c r="G10">
        <f>IF(G6&lt;=$S$7,1,"")</f>
        <v>1</v>
      </c>
      <c r="H10" t="str">
        <f>IF(H6&lt;=$S$7,1,"")</f>
        <v/>
      </c>
      <c r="I10" t="str">
        <f>IF(I6&lt;=$S$7,1,"")</f>
        <v/>
      </c>
      <c r="J10" t="str">
        <f>IF(J6&lt;=$S$7,1,"")</f>
        <v/>
      </c>
      <c r="K10" t="str">
        <f>IF(K6&lt;=$S$7,1,"")</f>
        <v/>
      </c>
      <c r="L10" t="str">
        <f>IF(L6&lt;=$S$7,1,"")</f>
        <v/>
      </c>
      <c r="N10" s="25" t="str">
        <f>IF(ROUND(SUM(C11:L11),4)&lt;&gt;1,1,"")</f>
        <v/>
      </c>
    </row>
    <row r="11" spans="1:19" hidden="1" outlineLevel="1" x14ac:dyDescent="0.25">
      <c r="B11" t="s">
        <v>30</v>
      </c>
      <c r="C11">
        <f>IF($M$2=TRUE,IF(C10=1,C8,""),IF(C10=1,ROUND(C8,4),""))</f>
        <v>0.25</v>
      </c>
      <c r="D11">
        <f t="shared" ref="D11:L11" si="1">IF($M$2=TRUE,IF(D10=1,D8,""),IF(D10=1,ROUND(D8,4),""))</f>
        <v>8.3333333333333329E-2</v>
      </c>
      <c r="E11">
        <f t="shared" si="1"/>
        <v>0.16666666666666666</v>
      </c>
      <c r="F11">
        <f t="shared" si="1"/>
        <v>0.16666666666666666</v>
      </c>
      <c r="G11">
        <f t="shared" si="1"/>
        <v>0.33333333333333331</v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</row>
    <row r="12" spans="1:19" hidden="1" outlineLevel="1" x14ac:dyDescent="0.25">
      <c r="B12" t="s">
        <v>31</v>
      </c>
      <c r="C12">
        <f ca="1">COUNTIF($C$7:INDIRECT(ADDRESS(ROW($C$7),COLUMN($C$7)+$S$7-1)),C7)</f>
        <v>1</v>
      </c>
      <c r="D12">
        <f ca="1">COUNTIF($C$7:INDIRECT(ADDRESS(ROW($C$7),COLUMN($C$7)+$S$7-1)),D7)</f>
        <v>1</v>
      </c>
      <c r="E12">
        <f ca="1">COUNTIF($C$7:INDIRECT(ADDRESS(ROW($C$7),COLUMN($C$7)+$S$7-1)),E7)</f>
        <v>1</v>
      </c>
      <c r="F12">
        <f ca="1">COUNTIF($C$7:INDIRECT(ADDRESS(ROW($C$7),COLUMN($C$7)+$S$7-1)),F7)</f>
        <v>1</v>
      </c>
      <c r="G12">
        <f ca="1">COUNTIF($C$7:INDIRECT(ADDRESS(ROW($C$7),COLUMN($C$7)+$S$7-1)),G7)</f>
        <v>1</v>
      </c>
      <c r="H12">
        <f ca="1">COUNTIF($C$7:INDIRECT(ADDRESS(ROW($C$7),COLUMN($C$7)+$S$7-1)),H7)</f>
        <v>0</v>
      </c>
      <c r="I12">
        <f ca="1">COUNTIF($C$7:INDIRECT(ADDRESS(ROW($C$7),COLUMN($C$7)+$S$7-1)),I7)</f>
        <v>1</v>
      </c>
      <c r="J12">
        <f ca="1">COUNTIF($C$7:INDIRECT(ADDRESS(ROW($C$7),COLUMN($C$7)+$S$7-1)),J7)</f>
        <v>1</v>
      </c>
      <c r="K12">
        <f ca="1">COUNTIF($C$7:INDIRECT(ADDRESS(ROW($C$7),COLUMN($C$7)+$S$7-1)),K7)</f>
        <v>1</v>
      </c>
      <c r="L12">
        <f ca="1">COUNTIF($C$7:INDIRECT(ADDRESS(ROW($C$7),COLUMN($C$7)+$S$7-1)),L7)</f>
        <v>1</v>
      </c>
    </row>
    <row r="13" spans="1:19" hidden="1" outlineLevel="1" x14ac:dyDescent="0.25">
      <c r="C13" t="str">
        <f>CONCATENATE(C7," ∙ ",ROUND(C8,4))</f>
        <v>-10 ∙ 0,25</v>
      </c>
      <c r="D13" t="str">
        <f>IF(D10=1,CONCATENATE(IF(D7&gt;=0,CONCATENATE(" + ",D7," ∙ ",ROUND(D8,4)),CONCATENATE(" + (",D7,") ∙ ",ROUND(D8,4)))),"")</f>
        <v xml:space="preserve"> + (-1) ∙ 0,0833</v>
      </c>
      <c r="E13" t="str">
        <f t="shared" ref="E13:L13" si="2">IF(E10=1,CONCATENATE(IF(E7&gt;=0,CONCATENATE(" + ",E7," ∙ ",ROUND(E8,4)),CONCATENATE(" + (",E7,") ∙ ",ROUND(E8,4)))),"")</f>
        <v xml:space="preserve"> + 0 ∙ 0,1667</v>
      </c>
      <c r="F13" t="str">
        <f t="shared" si="2"/>
        <v xml:space="preserve"> + 1 ∙ 0,1667</v>
      </c>
      <c r="G13" t="str">
        <f t="shared" si="2"/>
        <v xml:space="preserve"> + 20 ∙ 0,3333</v>
      </c>
      <c r="H13" t="str">
        <f t="shared" si="2"/>
        <v/>
      </c>
      <c r="I13" t="str">
        <f t="shared" si="2"/>
        <v/>
      </c>
      <c r="J13" t="str">
        <f t="shared" si="2"/>
        <v/>
      </c>
      <c r="K13" t="str">
        <f t="shared" si="2"/>
        <v/>
      </c>
      <c r="L13" t="str">
        <f t="shared" si="2"/>
        <v/>
      </c>
    </row>
    <row r="14" spans="1:19" hidden="1" outlineLevel="1" x14ac:dyDescent="0.25">
      <c r="C14">
        <f>IF(C10=1,C8*C7,"")</f>
        <v>-2.5</v>
      </c>
      <c r="D14">
        <f t="shared" ref="D14:L14" si="3">IF(D10=1,D8*D7,"")</f>
        <v>-8.3333333333333329E-2</v>
      </c>
      <c r="E14">
        <f t="shared" si="3"/>
        <v>0</v>
      </c>
      <c r="F14">
        <f t="shared" si="3"/>
        <v>0.16666666666666666</v>
      </c>
      <c r="G14">
        <f t="shared" si="3"/>
        <v>6.6666666666666661</v>
      </c>
      <c r="H14" t="str">
        <f t="shared" si="3"/>
        <v/>
      </c>
      <c r="I14" t="str">
        <f t="shared" si="3"/>
        <v/>
      </c>
      <c r="J14" t="str">
        <f t="shared" si="3"/>
        <v/>
      </c>
      <c r="K14" t="str">
        <f t="shared" si="3"/>
        <v/>
      </c>
      <c r="L14" t="str">
        <f t="shared" si="3"/>
        <v/>
      </c>
    </row>
    <row r="15" spans="1:19" hidden="1" outlineLevel="1" x14ac:dyDescent="0.25"/>
    <row r="16" spans="1:19" collapsed="1" x14ac:dyDescent="0.25">
      <c r="B16" t="s">
        <v>35</v>
      </c>
    </row>
    <row r="18" spans="2:5" x14ac:dyDescent="0.25">
      <c r="B18" s="28" t="s">
        <v>32</v>
      </c>
      <c r="C18" t="str">
        <f>CONCATENATE(C13,D13,E13,F13,G13,H13,I13,J13,K13,L13)</f>
        <v>-10 ∙ 0,25 + (-1) ∙ 0,0833 + 0 ∙ 0,1667 + 1 ∙ 0,1667 + 20 ∙ 0,3333</v>
      </c>
    </row>
    <row r="19" spans="2:5" x14ac:dyDescent="0.25">
      <c r="B19" s="28"/>
    </row>
    <row r="20" spans="2:5" x14ac:dyDescent="0.25">
      <c r="B20" s="23" t="s">
        <v>33</v>
      </c>
      <c r="C20" s="60">
        <f>SUM(C14:L14)</f>
        <v>4.2499999999999991</v>
      </c>
    </row>
    <row r="22" spans="2:5" x14ac:dyDescent="0.25">
      <c r="B22" t="s">
        <v>38</v>
      </c>
    </row>
    <row r="24" spans="2:5" x14ac:dyDescent="0.25">
      <c r="D24" s="65" t="s">
        <v>37</v>
      </c>
      <c r="E24" s="65"/>
    </row>
    <row r="26" spans="2:5" x14ac:dyDescent="0.25">
      <c r="B26" t="s">
        <v>34</v>
      </c>
    </row>
    <row r="28" spans="2:5" x14ac:dyDescent="0.25">
      <c r="B28" s="28" t="s">
        <v>39</v>
      </c>
      <c r="C28" s="60">
        <f>C20</f>
        <v>4.2499999999999991</v>
      </c>
    </row>
  </sheetData>
  <sheetProtection sheet="1" objects="1" scenarios="1" selectLockedCells="1"/>
  <mergeCells count="2">
    <mergeCell ref="Q8:R8"/>
    <mergeCell ref="D24:E24"/>
  </mergeCells>
  <conditionalFormatting sqref="C7:L8">
    <cfRule type="expression" dxfId="7" priority="6">
      <formula>C$10&lt;&gt;1</formula>
    </cfRule>
  </conditionalFormatting>
  <conditionalFormatting sqref="C7:L7">
    <cfRule type="expression" dxfId="6" priority="7">
      <formula>C$5="Dopplung!"</formula>
    </cfRule>
  </conditionalFormatting>
  <conditionalFormatting sqref="B27:C29 B16:L21 B22:E23 G22:L23 B25:L26 B24 D24 F24:L24">
    <cfRule type="expression" dxfId="5" priority="5">
      <formula>$M$1=TRUE</formula>
    </cfRule>
  </conditionalFormatting>
  <conditionalFormatting sqref="C8:L8">
    <cfRule type="expression" dxfId="1" priority="55">
      <formula>AND(C$10=1,C$8="")</formula>
    </cfRule>
    <cfRule type="expression" dxfId="2" priority="56">
      <formula>$N$10=1</formula>
    </cfRule>
    <cfRule type="expression" dxfId="0" priority="1">
      <formula>$M$4=TRUE</formula>
    </cfRule>
  </conditionalFormatting>
  <conditionalFormatting sqref="Q8 C8:L8 C11:L11">
    <cfRule type="expression" dxfId="4" priority="3">
      <formula>$M$2=TRUE</formula>
    </cfRule>
  </conditionalFormatting>
  <conditionalFormatting sqref="F22:F23">
    <cfRule type="expression" dxfId="3" priority="2">
      <formula>$X$2=TRUE</formula>
    </cfRule>
  </conditionalFormatting>
  <dataValidations count="2">
    <dataValidation type="whole" allowBlank="1" showInputMessage="1" showErrorMessage="1" error="Bitte ganze Zahl von 1-10 eingeben." prompt="Bitte ganze Zahl von 1-10 eingeben." sqref="S7" xr:uid="{D1048FC4-4D96-4C56-800C-C77427DA9CA6}">
      <formula1>1</formula1>
      <formula2>10</formula2>
    </dataValidation>
    <dataValidation type="decimal" allowBlank="1" showInputMessage="1" showErrorMessage="1" error="Bitte Wert zwischen 0 und 1 eintragen." prompt="Bitte Wert zwischen 0 und 1 eintragen." sqref="C8:L8" xr:uid="{D20ED288-33A1-46E0-880D-203793E0C9CF}">
      <formula1>0</formula1>
      <formula2>1</formula2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3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0</xdr:row>
                    <xdr:rowOff>0</xdr:rowOff>
                  </from>
                  <to>
                    <xdr:col>16</xdr:col>
                    <xdr:colOff>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4" name="Check Box 8">
              <controlPr defaultSize="0" autoFill="0" autoLine="0" autoPict="0">
                <anchor moveWithCells="1">
                  <from>
                    <xdr:col>13</xdr:col>
                    <xdr:colOff>38100</xdr:colOff>
                    <xdr:row>0</xdr:row>
                    <xdr:rowOff>171450</xdr:rowOff>
                  </from>
                  <to>
                    <xdr:col>17</xdr:col>
                    <xdr:colOff>295275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5" name="Check Box 9">
              <controlPr defaultSize="0" autoFill="0" autoLine="0" autoPict="0">
                <anchor moveWithCells="1">
                  <from>
                    <xdr:col>13</xdr:col>
                    <xdr:colOff>38100</xdr:colOff>
                    <xdr:row>2</xdr:row>
                    <xdr:rowOff>180975</xdr:rowOff>
                  </from>
                  <to>
                    <xdr:col>21</xdr:col>
                    <xdr:colOff>247650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ohne Einsatz</vt:lpstr>
      <vt:lpstr>mit Einsatz</vt:lpstr>
      <vt:lpstr>Einsatz berechnen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2015-06-05T18:19:34Z</dcterms:created>
  <dcterms:modified xsi:type="dcterms:W3CDTF">2020-01-19T09:10:14Z</dcterms:modified>
</cp:coreProperties>
</file>