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x\OneDrive\mein skript\02 Stochastik\Excel-und GeoGebra-Dateien\"/>
    </mc:Choice>
  </mc:AlternateContent>
  <xr:revisionPtr revIDLastSave="3" documentId="8_{60E9AB1F-326C-4B48-9E3F-4F745176A035}" xr6:coauthVersionLast="45" xr6:coauthVersionMax="45" xr10:uidLastSave="{0EFF9B94-5951-457D-BC26-8BF14DEEE218}"/>
  <bookViews>
    <workbookView xWindow="-120" yWindow="-120" windowWidth="29040" windowHeight="15990" xr2:uid="{1E4EC251-3924-49EA-81EC-284C3B9D1215}"/>
  </bookViews>
  <sheets>
    <sheet name="Baumdiagramm" sheetId="3" r:id="rId1"/>
    <sheet name="kumulierte Wahrscheinlichkeiten" sheetId="4" r:id="rId2"/>
    <sheet name="Länge einer Bernoulli-Kette" sheetId="5" r:id="rId3"/>
  </sheets>
  <definedNames>
    <definedName name="_Toc30600782" localSheetId="1">'kumulierte Wahrscheinlichkeiten'!$B$21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4" i="4" l="1"/>
  <c r="B30" i="4" s="1"/>
  <c r="K27" i="4" l="1"/>
  <c r="AG27" i="4"/>
  <c r="Y27" i="4"/>
  <c r="Q27" i="4"/>
  <c r="I27" i="4"/>
  <c r="G27" i="4"/>
  <c r="AE27" i="4"/>
  <c r="W27" i="4"/>
  <c r="O27" i="4"/>
  <c r="AK27" i="4"/>
  <c r="AC27" i="4"/>
  <c r="U27" i="4"/>
  <c r="M27" i="4"/>
  <c r="AI27" i="4"/>
  <c r="AA27" i="4"/>
  <c r="S27" i="4"/>
  <c r="C20" i="5"/>
  <c r="F20" i="5"/>
  <c r="F23" i="5" s="1"/>
  <c r="F25" i="5" s="1"/>
  <c r="F27" i="5" s="1"/>
  <c r="D18" i="5"/>
  <c r="I10" i="5"/>
  <c r="I12" i="5" s="1"/>
  <c r="I14" i="5" s="1"/>
  <c r="I16" i="5" s="1"/>
  <c r="I18" i="5" s="1"/>
  <c r="I20" i="5" s="1"/>
  <c r="I23" i="5" s="1"/>
  <c r="J25" i="5" s="1"/>
  <c r="J27" i="5" s="1"/>
  <c r="B16" i="4"/>
  <c r="K26" i="4"/>
  <c r="X10" i="4"/>
  <c r="V10" i="4"/>
  <c r="S13" i="4"/>
  <c r="S11" i="4"/>
  <c r="W11" i="4"/>
  <c r="AE11" i="4" s="1"/>
  <c r="U11" i="4"/>
  <c r="AC11" i="4" s="1"/>
  <c r="Z11" i="4"/>
  <c r="AF10" i="4"/>
  <c r="AD10" i="4"/>
  <c r="AD3" i="4"/>
  <c r="AB3" i="4"/>
  <c r="Q10" i="4"/>
  <c r="X37" i="3"/>
  <c r="Z40" i="3"/>
  <c r="Z38" i="3"/>
  <c r="K21" i="3"/>
  <c r="AD40" i="3" s="1"/>
  <c r="AL40" i="3" s="1"/>
  <c r="K19" i="3"/>
  <c r="AD38" i="3" s="1"/>
  <c r="AL38" i="3" s="1"/>
  <c r="I14" i="3"/>
  <c r="AN40" i="3"/>
  <c r="AN38" i="3"/>
  <c r="AO37" i="3"/>
  <c r="AM37" i="3"/>
  <c r="AI38" i="3"/>
  <c r="AG37" i="3"/>
  <c r="AF40" i="3"/>
  <c r="AF38" i="3"/>
  <c r="AE37" i="3"/>
  <c r="AJ36" i="4" l="1"/>
  <c r="L36" i="4"/>
  <c r="R36" i="4"/>
  <c r="T36" i="4"/>
  <c r="V36" i="4"/>
  <c r="P36" i="4"/>
  <c r="Z36" i="4"/>
  <c r="AB36" i="4"/>
  <c r="AD36" i="4"/>
  <c r="X36" i="4"/>
  <c r="AF36" i="4"/>
  <c r="AH36" i="4"/>
  <c r="N36" i="4"/>
  <c r="J36" i="4"/>
  <c r="F36" i="4"/>
  <c r="H36" i="4"/>
  <c r="G26" i="4"/>
  <c r="S32" i="4"/>
  <c r="R32" i="4" s="1"/>
  <c r="I29" i="5"/>
  <c r="R27" i="5"/>
  <c r="G32" i="4"/>
  <c r="G40" i="4" s="1"/>
  <c r="AH11" i="4"/>
  <c r="AM7" i="3"/>
  <c r="S36" i="4" l="1"/>
  <c r="G36" i="4"/>
  <c r="S40" i="4"/>
  <c r="S30" i="4"/>
  <c r="R30" i="4" s="1"/>
  <c r="G30" i="4"/>
  <c r="M30" i="4"/>
  <c r="L30" i="4" s="1"/>
  <c r="M32" i="4"/>
  <c r="M36" i="4" s="1"/>
  <c r="I32" i="4"/>
  <c r="I36" i="4" s="1"/>
  <c r="I30" i="4"/>
  <c r="H30" i="4" s="1"/>
  <c r="O30" i="4"/>
  <c r="N30" i="4" s="1"/>
  <c r="O32" i="4"/>
  <c r="O36" i="4" s="1"/>
  <c r="U30" i="4"/>
  <c r="T30" i="4" s="1"/>
  <c r="U32" i="4"/>
  <c r="U36" i="4" s="1"/>
  <c r="Q32" i="4"/>
  <c r="Q36" i="4" s="1"/>
  <c r="Q30" i="4"/>
  <c r="P30" i="4" s="1"/>
  <c r="K32" i="4"/>
  <c r="K36" i="4" s="1"/>
  <c r="K30" i="4"/>
  <c r="J30" i="4" s="1"/>
  <c r="W30" i="4"/>
  <c r="V30" i="4" s="1"/>
  <c r="W32" i="4"/>
  <c r="W36" i="4" s="1"/>
  <c r="AC30" i="4"/>
  <c r="AB30" i="4" s="1"/>
  <c r="AC32" i="4"/>
  <c r="AC36" i="4" s="1"/>
  <c r="Y32" i="4"/>
  <c r="Y36" i="4" s="1"/>
  <c r="Y30" i="4"/>
  <c r="X30" i="4" s="1"/>
  <c r="AA32" i="4"/>
  <c r="AA36" i="4" s="1"/>
  <c r="AA30" i="4"/>
  <c r="Z30" i="4" s="1"/>
  <c r="AE30" i="4"/>
  <c r="AD30" i="4" s="1"/>
  <c r="AE32" i="4"/>
  <c r="AE36" i="4" s="1"/>
  <c r="AK30" i="4"/>
  <c r="AJ30" i="4" s="1"/>
  <c r="AK32" i="4"/>
  <c r="AK36" i="4" s="1"/>
  <c r="AG32" i="4"/>
  <c r="AG36" i="4" s="1"/>
  <c r="AG30" i="4"/>
  <c r="AF30" i="4" s="1"/>
  <c r="AI32" i="4"/>
  <c r="AI36" i="4" s="1"/>
  <c r="AI30" i="4"/>
  <c r="AH30" i="4" s="1"/>
  <c r="AR38" i="3"/>
  <c r="AQ13" i="3"/>
  <c r="AS19" i="3" s="1"/>
  <c r="AT25" i="3" s="1"/>
  <c r="AS31" i="3" s="1"/>
  <c r="W7" i="3"/>
  <c r="S13" i="3" s="1"/>
  <c r="Q19" i="3" s="1"/>
  <c r="P25" i="3" s="1"/>
  <c r="N31" i="3" s="1"/>
  <c r="AD32" i="4" l="1"/>
  <c r="AE40" i="4"/>
  <c r="AF32" i="4"/>
  <c r="AG40" i="4"/>
  <c r="P32" i="4"/>
  <c r="Q40" i="4"/>
  <c r="AJ32" i="4"/>
  <c r="AK40" i="4"/>
  <c r="AB32" i="4"/>
  <c r="AC40" i="4"/>
  <c r="T32" i="4"/>
  <c r="U40" i="4"/>
  <c r="N32" i="4"/>
  <c r="O40" i="4"/>
  <c r="X32" i="4"/>
  <c r="Y40" i="4"/>
  <c r="AH32" i="4"/>
  <c r="AI40" i="4"/>
  <c r="Z32" i="4"/>
  <c r="AA40" i="4"/>
  <c r="J32" i="4"/>
  <c r="K40" i="4"/>
  <c r="I40" i="4"/>
  <c r="V32" i="4"/>
  <c r="W40" i="4"/>
  <c r="L32" i="4"/>
  <c r="M40" i="4"/>
  <c r="G34" i="4"/>
  <c r="H32" i="4"/>
  <c r="AA13" i="3"/>
  <c r="AC19" i="3" s="1"/>
  <c r="AD25" i="3" s="1"/>
  <c r="AC31" i="3" s="1"/>
  <c r="AI13" i="3"/>
  <c r="AD27" i="3"/>
  <c r="T27" i="3"/>
  <c r="AP27" i="3"/>
  <c r="AK21" i="3"/>
  <c r="U21" i="3"/>
  <c r="AJ27" i="3"/>
  <c r="Z27" i="3"/>
  <c r="AN27" i="3"/>
  <c r="AF27" i="3"/>
  <c r="X27" i="3"/>
  <c r="P27" i="3"/>
  <c r="AG21" i="3"/>
  <c r="Q21" i="3"/>
  <c r="AT27" i="3"/>
  <c r="AL27" i="3"/>
  <c r="V27" i="3"/>
  <c r="AS21" i="3"/>
  <c r="AC21" i="3"/>
  <c r="AQ15" i="3"/>
  <c r="AA15" i="3"/>
  <c r="AR27" i="3"/>
  <c r="AB27" i="3"/>
  <c r="AO21" i="3"/>
  <c r="Y21" i="3"/>
  <c r="AH27" i="3"/>
  <c r="R27" i="3"/>
  <c r="AI15" i="3"/>
  <c r="S15" i="3"/>
  <c r="AH29" i="3"/>
  <c r="Q23" i="3"/>
  <c r="AA17" i="3"/>
  <c r="AC23" i="3"/>
  <c r="Z29" i="3"/>
  <c r="AP29" i="3"/>
  <c r="AM11" i="3"/>
  <c r="AK23" i="3"/>
  <c r="V29" i="3"/>
  <c r="AL29" i="3"/>
  <c r="AQ17" i="3"/>
  <c r="U23" i="3"/>
  <c r="AD29" i="3"/>
  <c r="AT29" i="3"/>
  <c r="AS23" i="3"/>
  <c r="R29" i="3"/>
  <c r="W9" i="3"/>
  <c r="AM9" i="3"/>
  <c r="P29" i="3"/>
  <c r="AF29" i="3"/>
  <c r="AO23" i="3"/>
  <c r="S17" i="3"/>
  <c r="T29" i="3"/>
  <c r="AJ29" i="3"/>
  <c r="AG23" i="3"/>
  <c r="AI17" i="3"/>
  <c r="X29" i="3"/>
  <c r="AN29" i="3"/>
  <c r="Y23" i="3"/>
  <c r="W11" i="3"/>
  <c r="AB29" i="3"/>
  <c r="AR29" i="3"/>
  <c r="G38" i="4" l="1"/>
  <c r="G41" i="4"/>
  <c r="AC33" i="3"/>
  <c r="AD33" i="3" s="1"/>
  <c r="Y33" i="3"/>
  <c r="AG33" i="3"/>
  <c r="AQ33" i="3"/>
  <c r="AE33" i="3"/>
  <c r="AM33" i="3"/>
  <c r="AK33" i="3"/>
  <c r="AO33" i="3"/>
  <c r="AA33" i="3"/>
  <c r="AS33" i="3"/>
  <c r="AI33" i="3"/>
  <c r="U33" i="3"/>
  <c r="N33" i="3"/>
  <c r="Q33" i="3"/>
  <c r="W33" i="3"/>
  <c r="S33" i="3"/>
  <c r="AG19" i="3"/>
  <c r="AK19" i="3"/>
  <c r="AL25" i="3" s="1"/>
  <c r="AK31" i="3" s="1"/>
  <c r="AO19" i="3"/>
  <c r="AN25" i="3" s="1"/>
  <c r="AM31" i="3" s="1"/>
  <c r="U19" i="3"/>
  <c r="V25" i="3" s="1"/>
  <c r="U31" i="3" s="1"/>
  <c r="V31" i="3" s="1"/>
  <c r="Y19" i="3"/>
  <c r="AD31" i="3" l="1"/>
  <c r="AN33" i="3"/>
  <c r="AL33" i="3"/>
  <c r="AN31" i="3"/>
  <c r="AT33" i="3"/>
  <c r="AT31" i="3"/>
  <c r="AL31" i="3"/>
  <c r="P33" i="3"/>
  <c r="P31" i="3"/>
  <c r="V33" i="3"/>
  <c r="R25" i="3"/>
  <c r="Q31" i="3" s="1"/>
  <c r="R31" i="3" s="1"/>
  <c r="T25" i="3"/>
  <c r="S31" i="3" s="1"/>
  <c r="T31" i="3" s="1"/>
  <c r="AR25" i="3"/>
  <c r="AQ31" i="3" s="1"/>
  <c r="AR31" i="3" s="1"/>
  <c r="AP25" i="3"/>
  <c r="AJ25" i="3"/>
  <c r="X25" i="3"/>
  <c r="W31" i="3" s="1"/>
  <c r="X31" i="3" s="1"/>
  <c r="AB25" i="3"/>
  <c r="AA31" i="3" s="1"/>
  <c r="AB31" i="3" s="1"/>
  <c r="Z25" i="3"/>
  <c r="Y31" i="3" s="1"/>
  <c r="AF25" i="3"/>
  <c r="AH25" i="3"/>
  <c r="AB33" i="3" l="1"/>
  <c r="X33" i="3"/>
  <c r="T33" i="3"/>
  <c r="Z31" i="3"/>
  <c r="Z33" i="3"/>
  <c r="AO31" i="3"/>
  <c r="AI31" i="3"/>
  <c r="AE31" i="3"/>
  <c r="AG31" i="3"/>
  <c r="AR33" i="3"/>
  <c r="R33" i="3"/>
  <c r="AP31" i="3" l="1"/>
  <c r="AP33" i="3"/>
  <c r="AH31" i="3"/>
  <c r="AH33" i="3"/>
  <c r="AJ31" i="3"/>
  <c r="AJ33" i="3"/>
  <c r="AF31" i="3"/>
  <c r="AF33" i="3"/>
  <c r="D31" i="3" l="1"/>
  <c r="I31" i="3" s="1"/>
</calcChain>
</file>

<file path=xl/sharedStrings.xml><?xml version="1.0" encoding="utf-8"?>
<sst xmlns="http://schemas.openxmlformats.org/spreadsheetml/2006/main" count="3266" uniqueCount="87">
  <si>
    <t>Möglichkeiten:</t>
  </si>
  <si>
    <t>Anzahl:</t>
  </si>
  <si>
    <t>Anzahl gesamt:</t>
  </si>
  <si>
    <t/>
  </si>
  <si>
    <t>____</t>
  </si>
  <si>
    <t>x</t>
  </si>
  <si>
    <t>|</t>
  </si>
  <si>
    <t>__</t>
  </si>
  <si>
    <t>Mit Zurücklegen/Wdh.:</t>
  </si>
  <si>
    <t>ja</t>
  </si>
  <si>
    <t>∙</t>
  </si>
  <si>
    <t>≅</t>
  </si>
  <si>
    <t>Ereignis E: Alle ausgewählten Pfade</t>
  </si>
  <si>
    <t>P(E) =</t>
  </si>
  <si>
    <t>_</t>
  </si>
  <si>
    <t>Treffer</t>
  </si>
  <si>
    <t>N</t>
  </si>
  <si>
    <t>n =</t>
  </si>
  <si>
    <t>k =</t>
  </si>
  <si>
    <t>Bernoulli-Kette</t>
  </si>
  <si>
    <t>B (</t>
  </si>
  <si>
    <t>;</t>
  </si>
  <si>
    <t>)</t>
  </si>
  <si>
    <t>=</t>
  </si>
  <si>
    <t>P( X =</t>
  </si>
  <si>
    <t>Ziehungen:</t>
  </si>
  <si>
    <t>-</t>
  </si>
  <si>
    <t>____________</t>
  </si>
  <si>
    <t>Berechnung über Bernoulli-Formel</t>
  </si>
  <si>
    <t>Wahrscheinlichkeit 
für 1 Pfad</t>
  </si>
  <si>
    <t>Anzahl 
der Pfade</t>
  </si>
  <si>
    <t>Trf.</t>
  </si>
  <si>
    <t>Anzahl Treffer (Trf.):</t>
  </si>
  <si>
    <t>Bernoulli-Experiment</t>
  </si>
  <si>
    <t>Trefferwahrsch.:</t>
  </si>
  <si>
    <t>p</t>
  </si>
  <si>
    <t>p =</t>
  </si>
  <si>
    <t>n</t>
  </si>
  <si>
    <t>k</t>
  </si>
  <si>
    <t>Trefferwahrscheinlichkeit.:</t>
  </si>
  <si>
    <t>Anzahl Treffer:</t>
  </si>
  <si>
    <t>Bernoulli-Formel</t>
  </si>
  <si>
    <t>Bitte wählen!</t>
  </si>
  <si>
    <t>Auswahl:</t>
  </si>
  <si>
    <t>Bestimmung einer Punktwahrscheinlichkeit P( X = r )</t>
  </si>
  <si>
    <t>Bestimmung einer linksseitigen Intervallwahrscheinlichkeit P( X ≤ r )</t>
  </si>
  <si>
    <t>Bestimmung einer rechtsseitigen Intervallwahrscheinlichkeit P( X ≥ r )</t>
  </si>
  <si>
    <t>Bestimmung einer Intervallwahrscheinlichkeit P( r ≤ X ≤ s )</t>
  </si>
  <si>
    <t>r =</t>
  </si>
  <si>
    <t xml:space="preserve"> ∙     1 - p</t>
  </si>
  <si>
    <t xml:space="preserve">P(E) = B (n; p; k) = P( X=k ) = </t>
  </si>
  <si>
    <t>Anzeigen</t>
  </si>
  <si>
    <t>Bestimmung der Länge einer Bernoulli-Kette (mindestens-mindestens-mindestens-Aufgabe)</t>
  </si>
  <si>
    <t xml:space="preserve">Frage: </t>
  </si>
  <si>
    <t xml:space="preserve">Wie oft muss ein Bernoulli-Versuch ( mit einer Trefferwahrscheinlichkeit p = </t>
  </si>
  <si>
    <r>
      <rPr>
        <i/>
        <sz val="11"/>
        <color theme="1"/>
        <rFont val="Calibri"/>
        <family val="2"/>
        <scheme val="minor"/>
      </rPr>
      <t>mindestens</t>
    </r>
    <r>
      <rPr>
        <sz val="11"/>
        <color theme="1"/>
        <rFont val="Calibri"/>
        <family val="2"/>
        <scheme val="minor"/>
      </rPr>
      <t xml:space="preserve"> durchgeführt werden, damit mit einer Wahrscheinlichkeit von</t>
    </r>
  </si>
  <si>
    <r>
      <rPr>
        <i/>
        <sz val="11"/>
        <color theme="1"/>
        <rFont val="Calibri"/>
        <family val="2"/>
        <scheme val="minor"/>
      </rPr>
      <t>mindestens</t>
    </r>
    <r>
      <rPr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</si>
  <si>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>mindestens</t>
    </r>
    <r>
      <rPr>
        <sz val="11"/>
        <color theme="1"/>
        <rFont val="Calibri"/>
        <family val="2"/>
        <scheme val="minor"/>
      </rPr>
      <t xml:space="preserve"> ein Treffer erzielt wird.</t>
    </r>
  </si>
  <si>
    <t>Ansatz:</t>
  </si>
  <si>
    <t xml:space="preserve">P( X≥1 )  ≥ </t>
  </si>
  <si>
    <t xml:space="preserve">1 - P( X=0 )  ≥ </t>
  </si>
  <si>
    <t>| - 1</t>
  </si>
  <si>
    <t xml:space="preserve"> - P( X=0 )  ≥ </t>
  </si>
  <si>
    <t>| ∙ (-1)</t>
  </si>
  <si>
    <t xml:space="preserve">  P( X=0 )  ≤ </t>
  </si>
  <si>
    <t>| P( X=0 ) wird durch B(n; p; k) ersetzt.</t>
  </si>
  <si>
    <t xml:space="preserve">≤ </t>
  </si>
  <si>
    <t>| ln()</t>
  </si>
  <si>
    <t xml:space="preserve">) ≤ </t>
  </si>
  <si>
    <t>ln(</t>
  </si>
  <si>
    <t>ln (</t>
  </si>
  <si>
    <t>| Anwendung eines Logarithmus-Gesetzes</t>
  </si>
  <si>
    <t>n ∙</t>
  </si>
  <si>
    <t xml:space="preserve">|  </t>
  </si>
  <si>
    <t>: ln(</t>
  </si>
  <si>
    <t xml:space="preserve">≥ </t>
  </si>
  <si>
    <t>) ;</t>
  </si>
  <si>
    <t>da durch negative Zahl dividiert wird.</t>
  </si>
  <si>
    <t xml:space="preserve">≅ </t>
  </si>
  <si>
    <t xml:space="preserve">| P( X≥1 ) wird mit Hilfe der Gegenwahrscheinlichkeit dargestellt. </t>
  </si>
  <si>
    <t>; Relationszeichen dreht sich um.</t>
  </si>
  <si>
    <t>Relationszeichen dreht sich um,</t>
  </si>
  <si>
    <t xml:space="preserve">  p</t>
  </si>
  <si>
    <t>Berechnung des Erwartungswertes E(X)</t>
  </si>
  <si>
    <t xml:space="preserve">E(X) ≅ </t>
  </si>
  <si>
    <t xml:space="preserve">= </t>
  </si>
  <si>
    <r>
      <t xml:space="preserve">n ∙ p = </t>
    </r>
    <r>
      <rPr>
        <sz val="11"/>
        <color theme="1"/>
        <rFont val="Calibri"/>
        <family val="2"/>
      </rPr>
      <t>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</si>
</sst>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???/???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5" fillId="0" borderId="0" xfId="0" applyFont="1" applyProtection="1"/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0" fillId="3" borderId="0" xfId="0" applyFont="1" applyFill="1" applyAlignment="1" applyProtection="1">
      <alignment horizontal="center"/>
    </xf>
    <xf numFmtId="0" fontId="0" fillId="0" borderId="0" xfId="0" applyFont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 wrapText="1" shrinkToFit="1"/>
    </xf>
    <xf numFmtId="0" fontId="7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0" fontId="0" fillId="0" borderId="0" xfId="0" quotePrefix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Protection="1"/>
    <xf numFmtId="0" fontId="10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9" fillId="0" borderId="0" xfId="0" applyFont="1" applyAlignment="1" applyProtection="1">
      <alignment horizontal="center" vertical="center" wrapText="1" shrinkToFit="1"/>
    </xf>
    <xf numFmtId="165" fontId="0" fillId="0" borderId="0" xfId="0" applyNumberFormat="1" applyFont="1" applyProtection="1"/>
    <xf numFmtId="165" fontId="0" fillId="0" borderId="0" xfId="0" applyNumberFormat="1" applyFont="1" applyAlignment="1" applyProtection="1">
      <alignment horizontal="center"/>
    </xf>
    <xf numFmtId="0" fontId="0" fillId="0" borderId="0" xfId="0" quotePrefix="1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0" fillId="0" borderId="0" xfId="0" quotePrefix="1" applyFont="1" applyAlignment="1" applyProtection="1">
      <alignment horizontal="center"/>
    </xf>
    <xf numFmtId="0" fontId="0" fillId="0" borderId="0" xfId="0" quotePrefix="1" applyFont="1" applyAlignment="1" applyProtection="1">
      <alignment horizontal="left"/>
    </xf>
    <xf numFmtId="0" fontId="9" fillId="0" borderId="0" xfId="0" applyFont="1" applyAlignment="1" applyProtection="1">
      <alignment horizontal="center" vertical="center" wrapText="1" shrinkToFi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4" borderId="0" xfId="0" applyFont="1" applyFill="1" applyAlignment="1" applyProtection="1">
      <alignment horizontal="center" vertical="center"/>
    </xf>
    <xf numFmtId="0" fontId="0" fillId="0" borderId="0" xfId="0" quotePrefix="1" applyFont="1" applyAlignment="1" applyProtection="1">
      <alignment horizontal="center" vertical="center"/>
    </xf>
    <xf numFmtId="164" fontId="0" fillId="3" borderId="0" xfId="0" applyNumberFormat="1" applyFont="1" applyFill="1" applyAlignment="1" applyProtection="1">
      <alignment horizontal="center" vertical="center"/>
    </xf>
    <xf numFmtId="165" fontId="0" fillId="3" borderId="0" xfId="0" applyNumberFormat="1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quotePrefix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165" fontId="0" fillId="0" borderId="0" xfId="0" applyNumberFormat="1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right"/>
    </xf>
    <xf numFmtId="165" fontId="0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</xf>
    <xf numFmtId="0" fontId="0" fillId="2" borderId="0" xfId="0" applyFont="1" applyFill="1" applyAlignment="1" applyProtection="1">
      <alignment horizontal="left"/>
      <protection locked="0"/>
    </xf>
    <xf numFmtId="10" fontId="0" fillId="2" borderId="0" xfId="0" applyNumberFormat="1" applyFont="1" applyFill="1" applyAlignment="1" applyProtection="1">
      <alignment horizontal="center"/>
      <protection locked="0"/>
    </xf>
    <xf numFmtId="0" fontId="0" fillId="0" borderId="0" xfId="1" applyNumberFormat="1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right" vertical="center"/>
    </xf>
    <xf numFmtId="165" fontId="0" fillId="0" borderId="0" xfId="0" applyNumberFormat="1" applyFont="1" applyAlignment="1" applyProtection="1">
      <alignment horizontal="right" vertical="center"/>
    </xf>
    <xf numFmtId="165" fontId="0" fillId="0" borderId="0" xfId="0" applyNumberFormat="1" applyFont="1" applyAlignment="1" applyProtection="1">
      <alignment horizontal="center" vertical="center"/>
    </xf>
    <xf numFmtId="165" fontId="0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left" vertical="top"/>
    </xf>
    <xf numFmtId="165" fontId="0" fillId="0" borderId="0" xfId="0" applyNumberFormat="1" applyFont="1" applyAlignment="1" applyProtection="1">
      <alignment horizontal="right"/>
    </xf>
    <xf numFmtId="165" fontId="0" fillId="0" borderId="0" xfId="0" applyNumberFormat="1" applyFont="1" applyAlignment="1" applyProtection="1">
      <alignment horizontal="left"/>
    </xf>
  </cellXfs>
  <cellStyles count="2">
    <cellStyle name="Prozent" xfId="1" builtinId="5"/>
    <cellStyle name="Standard" xfId="0" builtinId="0"/>
  </cellStyles>
  <dxfs count="24"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numFmt numFmtId="164" formatCode="#\ ???/???"/>
    </dxf>
    <dxf>
      <font>
        <color theme="0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numFmt numFmtId="164" formatCode="#\ ???/???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" lockText="1" noThreeD="1"/>
</file>

<file path=xl/ctrlProps/ctrlProp2.xml><?xml version="1.0" encoding="utf-8"?>
<formControlPr xmlns="http://schemas.microsoft.com/office/spreadsheetml/2009/9/main" objectType="CheckBox" checked="Checked" fmlaLink="$A$1" lockText="1" noThreeD="1"/>
</file>

<file path=xl/ctrlProps/ctrlProp3.xml><?xml version="1.0" encoding="utf-8"?>
<formControlPr xmlns="http://schemas.microsoft.com/office/spreadsheetml/2009/9/main" objectType="CheckBox" fmlaLink="$AK$24" lockText="1" noThreeD="1"/>
</file>

<file path=xl/ctrlProps/ctrlProp4.xml><?xml version="1.0" encoding="utf-8"?>
<formControlPr xmlns="http://schemas.microsoft.com/office/spreadsheetml/2009/9/main" objectType="CheckBox" checked="Checked" fmlaLink="$A$1" lockText="1" noThreeD="1"/>
</file>

<file path=xl/ctrlProps/ctrlProp5.xml><?xml version="1.0" encoding="utf-8"?>
<formControlPr xmlns="http://schemas.microsoft.com/office/spreadsheetml/2009/9/main" objectType="CheckBox" fmlaLink="$AF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276225</xdr:colOff>
          <xdr:row>0</xdr:row>
          <xdr:rowOff>0</xdr:rowOff>
        </xdr:from>
        <xdr:to>
          <xdr:col>52</xdr:col>
          <xdr:colOff>9525</xdr:colOff>
          <xdr:row>1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1</xdr:colOff>
      <xdr:row>36</xdr:row>
      <xdr:rowOff>176892</xdr:rowOff>
    </xdr:from>
    <xdr:to>
      <xdr:col>16</xdr:col>
      <xdr:colOff>272144</xdr:colOff>
      <xdr:row>39</xdr:row>
      <xdr:rowOff>183695</xdr:rowOff>
    </xdr:to>
    <xdr:sp macro="" textlink="">
      <xdr:nvSpPr>
        <xdr:cNvPr id="2" name="Runde Klammer links/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41840" y="4762499"/>
          <a:ext cx="272143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9526</xdr:colOff>
      <xdr:row>37</xdr:row>
      <xdr:rowOff>2721</xdr:rowOff>
    </xdr:from>
    <xdr:to>
      <xdr:col>18</xdr:col>
      <xdr:colOff>281669</xdr:colOff>
      <xdr:row>40</xdr:row>
      <xdr:rowOff>9524</xdr:rowOff>
    </xdr:to>
    <xdr:sp macro="" textlink="">
      <xdr:nvSpPr>
        <xdr:cNvPr id="35" name="Runde Klammer links/recht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322865" y="4778828"/>
          <a:ext cx="272143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277588</xdr:colOff>
      <xdr:row>37</xdr:row>
      <xdr:rowOff>5443</xdr:rowOff>
    </xdr:from>
    <xdr:to>
      <xdr:col>23</xdr:col>
      <xdr:colOff>13608</xdr:colOff>
      <xdr:row>40</xdr:row>
      <xdr:rowOff>12246</xdr:rowOff>
    </xdr:to>
    <xdr:sp macro="" textlink="">
      <xdr:nvSpPr>
        <xdr:cNvPr id="36" name="Runde Klammer links/rechts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876677" y="4781550"/>
          <a:ext cx="879020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29</xdr:col>
      <xdr:colOff>0</xdr:colOff>
      <xdr:row>37</xdr:row>
      <xdr:rowOff>0</xdr:rowOff>
    </xdr:from>
    <xdr:to>
      <xdr:col>29</xdr:col>
      <xdr:colOff>272143</xdr:colOff>
      <xdr:row>40</xdr:row>
      <xdr:rowOff>6803</xdr:rowOff>
    </xdr:to>
    <xdr:sp macro="" textlink="">
      <xdr:nvSpPr>
        <xdr:cNvPr id="37" name="Runde Klammer links/rechts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456589" y="4776107"/>
          <a:ext cx="272143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272143</xdr:colOff>
      <xdr:row>40</xdr:row>
      <xdr:rowOff>6803</xdr:rowOff>
    </xdr:to>
    <xdr:sp macro="" textlink="">
      <xdr:nvSpPr>
        <xdr:cNvPr id="38" name="Runde Klammer links/recht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7028089" y="4776107"/>
          <a:ext cx="272143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37</xdr:col>
      <xdr:colOff>0</xdr:colOff>
      <xdr:row>37</xdr:row>
      <xdr:rowOff>0</xdr:rowOff>
    </xdr:from>
    <xdr:to>
      <xdr:col>37</xdr:col>
      <xdr:colOff>272143</xdr:colOff>
      <xdr:row>40</xdr:row>
      <xdr:rowOff>6803</xdr:rowOff>
    </xdr:to>
    <xdr:sp macro="" textlink="">
      <xdr:nvSpPr>
        <xdr:cNvPr id="39" name="Runde Klammer links/rechts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456589" y="4776107"/>
          <a:ext cx="272143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272143</xdr:colOff>
      <xdr:row>40</xdr:row>
      <xdr:rowOff>6803</xdr:rowOff>
    </xdr:to>
    <xdr:sp macro="" textlink="">
      <xdr:nvSpPr>
        <xdr:cNvPr id="40" name="Runde Klammer links/rechts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7028089" y="4776107"/>
          <a:ext cx="272143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37</xdr:col>
      <xdr:colOff>0</xdr:colOff>
      <xdr:row>37</xdr:row>
      <xdr:rowOff>0</xdr:rowOff>
    </xdr:from>
    <xdr:to>
      <xdr:col>37</xdr:col>
      <xdr:colOff>272143</xdr:colOff>
      <xdr:row>40</xdr:row>
      <xdr:rowOff>6803</xdr:rowOff>
    </xdr:to>
    <xdr:sp macro="" textlink="">
      <xdr:nvSpPr>
        <xdr:cNvPr id="41" name="Runde Klammer links/rechts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456589" y="4776107"/>
          <a:ext cx="272143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272143</xdr:colOff>
      <xdr:row>40</xdr:row>
      <xdr:rowOff>6803</xdr:rowOff>
    </xdr:to>
    <xdr:sp macro="" textlink="">
      <xdr:nvSpPr>
        <xdr:cNvPr id="42" name="Runde Klammer links/rechts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7028089" y="4776107"/>
          <a:ext cx="272143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37</xdr:col>
      <xdr:colOff>0</xdr:colOff>
      <xdr:row>40</xdr:row>
      <xdr:rowOff>58969</xdr:rowOff>
    </xdr:from>
    <xdr:to>
      <xdr:col>40</xdr:col>
      <xdr:colOff>95250</xdr:colOff>
      <xdr:row>40</xdr:row>
      <xdr:rowOff>149683</xdr:rowOff>
    </xdr:to>
    <xdr:sp macro="" textlink="">
      <xdr:nvSpPr>
        <xdr:cNvPr id="3" name="Geschweifte Klammer recht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9175750" y="4812397"/>
          <a:ext cx="90714" cy="952500"/>
        </a:xfrm>
        <a:prstGeom prst="rightBrace">
          <a:avLst>
            <a:gd name="adj1" fmla="val 8333"/>
            <a:gd name="adj2" fmla="val 50952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34</xdr:col>
      <xdr:colOff>4535</xdr:colOff>
      <xdr:row>40</xdr:row>
      <xdr:rowOff>52619</xdr:rowOff>
    </xdr:from>
    <xdr:to>
      <xdr:col>35</xdr:col>
      <xdr:colOff>283934</xdr:colOff>
      <xdr:row>40</xdr:row>
      <xdr:rowOff>140608</xdr:rowOff>
    </xdr:to>
    <xdr:sp macro="" textlink="">
      <xdr:nvSpPr>
        <xdr:cNvPr id="45" name="Geschweifte Klammer rechts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 rot="5400000">
          <a:off x="8130722" y="4998360"/>
          <a:ext cx="87989" cy="565149"/>
        </a:xfrm>
        <a:prstGeom prst="rightBrace">
          <a:avLst>
            <a:gd name="adj1" fmla="val 8333"/>
            <a:gd name="adj2" fmla="val 50952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102052</xdr:colOff>
      <xdr:row>9</xdr:row>
      <xdr:rowOff>190498</xdr:rowOff>
    </xdr:from>
    <xdr:to>
      <xdr:col>10</xdr:col>
      <xdr:colOff>346979</xdr:colOff>
      <xdr:row>13</xdr:row>
      <xdr:rowOff>6801</xdr:rowOff>
    </xdr:to>
    <xdr:sp macro="" textlink="">
      <xdr:nvSpPr>
        <xdr:cNvPr id="3" name="Runde Klammer links/recht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47231" y="1476373"/>
          <a:ext cx="244927" cy="42862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125186</xdr:colOff>
      <xdr:row>10</xdr:row>
      <xdr:rowOff>2721</xdr:rowOff>
    </xdr:from>
    <xdr:to>
      <xdr:col>12</xdr:col>
      <xdr:colOff>394608</xdr:colOff>
      <xdr:row>13</xdr:row>
      <xdr:rowOff>9524</xdr:rowOff>
    </xdr:to>
    <xdr:sp macro="" textlink="">
      <xdr:nvSpPr>
        <xdr:cNvPr id="4" name="Runde Klammer links/recht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28257" y="1479096"/>
          <a:ext cx="269422" cy="42862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136068</xdr:colOff>
      <xdr:row>9</xdr:row>
      <xdr:rowOff>189140</xdr:rowOff>
    </xdr:from>
    <xdr:to>
      <xdr:col>16</xdr:col>
      <xdr:colOff>74837</xdr:colOff>
      <xdr:row>13</xdr:row>
      <xdr:rowOff>5443</xdr:rowOff>
    </xdr:to>
    <xdr:sp macro="" textlink="">
      <xdr:nvSpPr>
        <xdr:cNvPr id="5" name="Runde Klammer links/recht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90872" y="1475015"/>
          <a:ext cx="442233" cy="42862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13608</xdr:colOff>
      <xdr:row>10</xdr:row>
      <xdr:rowOff>0</xdr:rowOff>
    </xdr:from>
    <xdr:to>
      <xdr:col>21</xdr:col>
      <xdr:colOff>1</xdr:colOff>
      <xdr:row>13</xdr:row>
      <xdr:rowOff>13607</xdr:rowOff>
    </xdr:to>
    <xdr:sp macro="" textlink="">
      <xdr:nvSpPr>
        <xdr:cNvPr id="6" name="Runde Klammer links/recht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578804" y="1476375"/>
          <a:ext cx="483054" cy="43542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170090</xdr:colOff>
      <xdr:row>9</xdr:row>
      <xdr:rowOff>183697</xdr:rowOff>
    </xdr:from>
    <xdr:to>
      <xdr:col>23</xdr:col>
      <xdr:colOff>1</xdr:colOff>
      <xdr:row>12</xdr:row>
      <xdr:rowOff>190500</xdr:rowOff>
    </xdr:to>
    <xdr:sp macro="" textlink="">
      <xdr:nvSpPr>
        <xdr:cNvPr id="7" name="Runde Klammer links/recht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31947" y="1469572"/>
          <a:ext cx="510268" cy="42862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29</xdr:col>
      <xdr:colOff>0</xdr:colOff>
      <xdr:row>13</xdr:row>
      <xdr:rowOff>6803</xdr:rowOff>
    </xdr:to>
    <xdr:sp macro="" textlink="">
      <xdr:nvSpPr>
        <xdr:cNvPr id="10" name="Runde Klammer links/rechts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048625" y="1476375"/>
          <a:ext cx="435429" cy="42862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30</xdr:col>
      <xdr:colOff>0</xdr:colOff>
      <xdr:row>10</xdr:row>
      <xdr:rowOff>0</xdr:rowOff>
    </xdr:from>
    <xdr:to>
      <xdr:col>31</xdr:col>
      <xdr:colOff>0</xdr:colOff>
      <xdr:row>13</xdr:row>
      <xdr:rowOff>6803</xdr:rowOff>
    </xdr:to>
    <xdr:sp macro="" textlink="">
      <xdr:nvSpPr>
        <xdr:cNvPr id="11" name="Runde Klammer links/rechts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252982" y="2381250"/>
          <a:ext cx="517072" cy="42862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</xdr:row>
          <xdr:rowOff>104775</xdr:rowOff>
        </xdr:from>
        <xdr:to>
          <xdr:col>20</xdr:col>
          <xdr:colOff>66675</xdr:colOff>
          <xdr:row>6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als Bruch eingeben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61233</xdr:colOff>
      <xdr:row>9</xdr:row>
      <xdr:rowOff>186417</xdr:rowOff>
    </xdr:from>
    <xdr:to>
      <xdr:col>18</xdr:col>
      <xdr:colOff>333376</xdr:colOff>
      <xdr:row>13</xdr:row>
      <xdr:rowOff>9524</xdr:rowOff>
    </xdr:to>
    <xdr:sp macro="" textlink="">
      <xdr:nvSpPr>
        <xdr:cNvPr id="15" name="Runde Klammer links/recht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122965" y="1472292"/>
          <a:ext cx="272143" cy="43542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485775</xdr:colOff>
          <xdr:row>16</xdr:row>
          <xdr:rowOff>171450</xdr:rowOff>
        </xdr:from>
        <xdr:to>
          <xdr:col>40</xdr:col>
          <xdr:colOff>438150</xdr:colOff>
          <xdr:row>23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</xdr:row>
          <xdr:rowOff>9525</xdr:rowOff>
        </xdr:from>
        <xdr:to>
          <xdr:col>25</xdr:col>
          <xdr:colOff>76200</xdr:colOff>
          <xdr:row>4</xdr:row>
          <xdr:rowOff>180975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als Bruch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250372</xdr:colOff>
      <xdr:row>19</xdr:row>
      <xdr:rowOff>63274</xdr:rowOff>
    </xdr:from>
    <xdr:ext cx="320152" cy="2541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488497" y="3682774"/>
              <a:ext cx="320152" cy="2541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m>
                          <m:mPr>
                            <m:mcs>
                              <m:mc>
                                <m:mcPr>
                                  <m:count m:val="1"/>
                                  <m:mcJc m:val="center"/>
                                </m:mcPr>
                              </m:mc>
                            </m:mcs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mPr>
                          <m:mr>
                            <m:e>
                              <m:r>
                                <m:rPr>
                                  <m:sty m:val="p"/>
                                  <m:brk m:alnAt="7"/>
                                </m:rPr>
                                <a:rPr lang="de-DE" sz="1100" b="0" i="0">
                                  <a:latin typeface="Cambria Math" panose="02040503050406030204" pitchFamily="18" charset="0"/>
                                </a:rPr>
                                <m:t>n</m:t>
                              </m:r>
                            </m:e>
                          </m:mr>
                          <m:mr>
                            <m:e>
                              <m:r>
                                <a:rPr lang="de-DE" sz="1100" b="0" i="1">
                                  <a:latin typeface="Cambria Math" panose="02040503050406030204" pitchFamily="18" charset="0"/>
                                </a:rPr>
                                <m:t>0</m:t>
                              </m:r>
                            </m:e>
                          </m:mr>
                        </m:m>
                      </m:e>
                    </m:d>
                    <m:r>
                      <a:rPr lang="de-DE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4811F1FF-EB65-4AF9-B089-70A9E9879068}"/>
                </a:ext>
              </a:extLst>
            </xdr:cNvPr>
            <xdr:cNvSpPr txBox="1"/>
          </xdr:nvSpPr>
          <xdr:spPr>
            <a:xfrm>
              <a:off x="488497" y="3682774"/>
              <a:ext cx="320152" cy="2541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(■8(</a:t>
              </a:r>
              <a:r>
                <a:rPr lang="de-DE" sz="1100" b="0" i="0">
                  <a:latin typeface="Cambria Math" panose="02040503050406030204" pitchFamily="18" charset="0"/>
                </a:rPr>
                <a:t>n@0))</a:t>
              </a:r>
              <a:r>
                <a:rPr lang="de-DE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3</xdr:col>
      <xdr:colOff>195943</xdr:colOff>
      <xdr:row>19</xdr:row>
      <xdr:rowOff>42862</xdr:rowOff>
    </xdr:from>
    <xdr:ext cx="90025" cy="140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1250497" y="3662362"/>
              <a:ext cx="90025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900" b="0" i="1">
                        <a:latin typeface="Cambria Math" panose="02040503050406030204" pitchFamily="18" charset="0"/>
                      </a:rPr>
                      <m:t>0</m:t>
                    </m:r>
                  </m:oMath>
                </m:oMathPara>
              </a14:m>
              <a:endParaRPr lang="de-DE" sz="9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92E9CCDA-BCC7-4407-BC87-6A8249C95582}"/>
                </a:ext>
              </a:extLst>
            </xdr:cNvPr>
            <xdr:cNvSpPr txBox="1"/>
          </xdr:nvSpPr>
          <xdr:spPr>
            <a:xfrm>
              <a:off x="1250497" y="3662362"/>
              <a:ext cx="90025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900" b="0" i="0">
                  <a:latin typeface="Cambria Math" panose="02040503050406030204" pitchFamily="18" charset="0"/>
                </a:rPr>
                <a:t>0</a:t>
              </a:r>
              <a:endParaRPr lang="de-DE" sz="900"/>
            </a:p>
          </xdr:txBody>
        </xdr:sp>
      </mc:Fallback>
    </mc:AlternateContent>
    <xdr:clientData/>
  </xdr:oneCellAnchor>
  <xdr:oneCellAnchor>
    <xdr:from>
      <xdr:col>6</xdr:col>
      <xdr:colOff>198665</xdr:colOff>
      <xdr:row>19</xdr:row>
      <xdr:rowOff>31976</xdr:rowOff>
    </xdr:from>
    <xdr:ext cx="90538" cy="140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feld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 txBox="1"/>
          </xdr:nvSpPr>
          <xdr:spPr>
            <a:xfrm>
              <a:off x="2022022" y="3651476"/>
              <a:ext cx="90538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900" b="0" i="0">
                        <a:latin typeface="Cambria Math" panose="02040503050406030204" pitchFamily="18" charset="0"/>
                      </a:rPr>
                      <m:t>n</m:t>
                    </m:r>
                  </m:oMath>
                </m:oMathPara>
              </a14:m>
              <a:endParaRPr lang="de-DE" sz="900" i="0"/>
            </a:p>
          </xdr:txBody>
        </xdr:sp>
      </mc:Choice>
      <mc:Fallback xmlns="">
        <xdr:sp macro="" textlink="">
          <xdr:nvSpPr>
            <xdr:cNvPr id="15" name="Textfeld 14">
              <a:extLst>
                <a:ext uri="{FF2B5EF4-FFF2-40B4-BE49-F238E27FC236}">
                  <a16:creationId xmlns:a16="http://schemas.microsoft.com/office/drawing/2014/main" id="{8BD5049B-8C16-4306-9A64-4BF8CAA95502}"/>
                </a:ext>
              </a:extLst>
            </xdr:cNvPr>
            <xdr:cNvSpPr txBox="1"/>
          </xdr:nvSpPr>
          <xdr:spPr>
            <a:xfrm>
              <a:off x="2022022" y="3651476"/>
              <a:ext cx="90538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900" b="0" i="0">
                  <a:latin typeface="Cambria Math" panose="02040503050406030204" pitchFamily="18" charset="0"/>
                </a:rPr>
                <a:t>n</a:t>
              </a:r>
              <a:endParaRPr lang="de-DE" sz="900" i="0"/>
            </a:p>
          </xdr:txBody>
        </xdr:sp>
      </mc:Fallback>
    </mc:AlternateContent>
    <xdr:clientData/>
  </xdr:oneCellAnchor>
  <xdr:oneCellAnchor>
    <xdr:from>
      <xdr:col>6</xdr:col>
      <xdr:colOff>194583</xdr:colOff>
      <xdr:row>21</xdr:row>
      <xdr:rowOff>109536</xdr:rowOff>
    </xdr:from>
    <xdr:ext cx="90538" cy="140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feld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2017940" y="4110036"/>
              <a:ext cx="90538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900" b="0" i="0">
                        <a:latin typeface="Cambria Math" panose="02040503050406030204" pitchFamily="18" charset="0"/>
                      </a:rPr>
                      <m:t>n</m:t>
                    </m:r>
                  </m:oMath>
                </m:oMathPara>
              </a14:m>
              <a:endParaRPr lang="de-DE" sz="900" i="0"/>
            </a:p>
          </xdr:txBody>
        </xdr:sp>
      </mc:Choice>
      <mc:Fallback xmlns="">
        <xdr:sp macro="" textlink="">
          <xdr:nvSpPr>
            <xdr:cNvPr id="16" name="Textfeld 15">
              <a:extLst>
                <a:ext uri="{FF2B5EF4-FFF2-40B4-BE49-F238E27FC236}">
                  <a16:creationId xmlns:a16="http://schemas.microsoft.com/office/drawing/2014/main" id="{15873299-CBD3-4915-A7F2-11390E0EFC1A}"/>
                </a:ext>
              </a:extLst>
            </xdr:cNvPr>
            <xdr:cNvSpPr txBox="1"/>
          </xdr:nvSpPr>
          <xdr:spPr>
            <a:xfrm>
              <a:off x="2017940" y="4110036"/>
              <a:ext cx="90538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900" b="0" i="0">
                  <a:latin typeface="Cambria Math" panose="02040503050406030204" pitchFamily="18" charset="0"/>
                </a:rPr>
                <a:t>n</a:t>
              </a:r>
              <a:endParaRPr lang="de-DE" sz="900" i="0"/>
            </a:p>
          </xdr:txBody>
        </xdr:sp>
      </mc:Fallback>
    </mc:AlternateContent>
    <xdr:clientData/>
  </xdr:oneCellAnchor>
  <xdr:oneCellAnchor>
    <xdr:from>
      <xdr:col>6</xdr:col>
      <xdr:colOff>190501</xdr:colOff>
      <xdr:row>23</xdr:row>
      <xdr:rowOff>119061</xdr:rowOff>
    </xdr:from>
    <xdr:ext cx="65" cy="140872"/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013858" y="4500561"/>
          <a:ext cx="65" cy="140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900" i="0"/>
        </a:p>
      </xdr:txBody>
    </xdr:sp>
    <xdr:clientData/>
  </xdr:oneCellAnchor>
  <xdr:oneCellAnchor>
    <xdr:from>
      <xdr:col>6</xdr:col>
      <xdr:colOff>146955</xdr:colOff>
      <xdr:row>23</xdr:row>
      <xdr:rowOff>123144</xdr:rowOff>
    </xdr:from>
    <xdr:ext cx="90538" cy="140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feld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1970312" y="4504644"/>
              <a:ext cx="90538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900" b="0" i="0">
                        <a:latin typeface="Cambria Math" panose="02040503050406030204" pitchFamily="18" charset="0"/>
                      </a:rPr>
                      <m:t>n</m:t>
                    </m:r>
                  </m:oMath>
                </m:oMathPara>
              </a14:m>
              <a:endParaRPr lang="de-DE" sz="900" i="0"/>
            </a:p>
          </xdr:txBody>
        </xdr:sp>
      </mc:Choice>
      <mc:Fallback xmlns="">
        <xdr:sp macro="" textlink="">
          <xdr:nvSpPr>
            <xdr:cNvPr id="18" name="Textfeld 17">
              <a:extLst>
                <a:ext uri="{FF2B5EF4-FFF2-40B4-BE49-F238E27FC236}">
                  <a16:creationId xmlns:a16="http://schemas.microsoft.com/office/drawing/2014/main" id="{835CFC86-0579-48EE-B682-9BCF4DB828A7}"/>
                </a:ext>
              </a:extLst>
            </xdr:cNvPr>
            <xdr:cNvSpPr txBox="1"/>
          </xdr:nvSpPr>
          <xdr:spPr>
            <a:xfrm>
              <a:off x="1970312" y="4504644"/>
              <a:ext cx="90538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900" b="0" i="0">
                  <a:latin typeface="Cambria Math" panose="02040503050406030204" pitchFamily="18" charset="0"/>
                </a:rPr>
                <a:t>n</a:t>
              </a:r>
              <a:endParaRPr lang="de-DE" sz="900" i="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8</xdr:row>
          <xdr:rowOff>180975</xdr:rowOff>
        </xdr:from>
        <xdr:to>
          <xdr:col>38</xdr:col>
          <xdr:colOff>161925</xdr:colOff>
          <xdr:row>10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D8737-9838-487B-98AC-775D67315FC6}">
  <dimension ref="A1:HB45"/>
  <sheetViews>
    <sheetView showGridLines="0" showRowColHeaders="0" tabSelected="1" zoomScale="140" zoomScaleNormal="140" workbookViewId="0"/>
  </sheetViews>
  <sheetFormatPr baseColWidth="10" defaultRowHeight="15" x14ac:dyDescent="0.25"/>
  <cols>
    <col min="1" max="1" width="3" style="4" customWidth="1"/>
    <col min="2" max="2" width="2.5703125" style="4" customWidth="1"/>
    <col min="3" max="3" width="4.140625" style="5" customWidth="1"/>
    <col min="4" max="4" width="2.7109375" style="4" customWidth="1"/>
    <col min="5" max="5" width="2.140625" style="4" customWidth="1"/>
    <col min="6" max="6" width="1" style="4" customWidth="1"/>
    <col min="7" max="7" width="2.85546875" style="4" customWidth="1"/>
    <col min="8" max="8" width="2" style="4" customWidth="1"/>
    <col min="9" max="9" width="2.5703125" style="4" customWidth="1"/>
    <col min="10" max="10" width="1.42578125" style="5" customWidth="1"/>
    <col min="11" max="11" width="2.85546875" style="5" customWidth="1"/>
    <col min="12" max="12" width="4.7109375" style="5" customWidth="1"/>
    <col min="13" max="13" width="3" style="5" customWidth="1"/>
    <col min="14" max="14" width="1.85546875" style="4" customWidth="1"/>
    <col min="15" max="15" width="3.7109375" style="4" customWidth="1"/>
    <col min="16" max="46" width="4.28515625" style="5" customWidth="1"/>
    <col min="47" max="96" width="3.42578125" style="5" customWidth="1"/>
    <col min="97" max="210" width="3.42578125" style="4" customWidth="1"/>
    <col min="211" max="16384" width="11.42578125" style="4"/>
  </cols>
  <sheetData>
    <row r="1" spans="1:210" ht="10.5" customHeight="1" x14ac:dyDescent="0.25">
      <c r="A1" s="2" t="b">
        <v>0</v>
      </c>
    </row>
    <row r="2" spans="1:210" x14ac:dyDescent="0.25">
      <c r="B2" s="6" t="s">
        <v>33</v>
      </c>
    </row>
    <row r="3" spans="1:210" ht="7.5" customHeight="1" x14ac:dyDescent="0.25"/>
    <row r="4" spans="1:210" ht="7.5" customHeight="1" thickBot="1" x14ac:dyDescent="0.3">
      <c r="P4" s="4"/>
      <c r="Q4" s="4"/>
      <c r="R4" s="4"/>
      <c r="S4" s="4"/>
    </row>
    <row r="5" spans="1:210" ht="11.25" customHeight="1" thickBot="1" x14ac:dyDescent="0.3">
      <c r="B5" s="7" t="s">
        <v>0</v>
      </c>
      <c r="C5" s="7"/>
      <c r="D5" s="7"/>
      <c r="E5" s="7"/>
      <c r="F5" s="7"/>
      <c r="G5" s="7"/>
      <c r="H5" s="45" t="s">
        <v>31</v>
      </c>
      <c r="I5" s="46"/>
      <c r="J5" s="13"/>
      <c r="K5" s="9" t="s">
        <v>16</v>
      </c>
      <c r="P5" s="5" t="s">
        <v>3</v>
      </c>
      <c r="Q5" s="5" t="s">
        <v>3</v>
      </c>
      <c r="R5" s="5" t="s">
        <v>3</v>
      </c>
      <c r="S5" s="26" t="s">
        <v>3</v>
      </c>
      <c r="T5" s="5" t="s">
        <v>3</v>
      </c>
      <c r="U5" s="5" t="s">
        <v>3</v>
      </c>
      <c r="V5" s="5" t="s">
        <v>3</v>
      </c>
      <c r="W5" s="10" t="s">
        <v>14</v>
      </c>
      <c r="X5" s="5" t="s">
        <v>4</v>
      </c>
      <c r="Y5" s="5" t="s">
        <v>4</v>
      </c>
      <c r="Z5" s="5" t="s">
        <v>4</v>
      </c>
      <c r="AA5" s="5" t="s">
        <v>4</v>
      </c>
      <c r="AB5" s="5" t="s">
        <v>4</v>
      </c>
      <c r="AC5" s="5" t="s">
        <v>4</v>
      </c>
      <c r="AD5" s="5" t="s">
        <v>4</v>
      </c>
      <c r="AE5" s="5" t="s">
        <v>5</v>
      </c>
      <c r="AF5" s="5" t="s">
        <v>4</v>
      </c>
      <c r="AG5" s="5" t="s">
        <v>4</v>
      </c>
      <c r="AH5" s="5" t="s">
        <v>4</v>
      </c>
      <c r="AI5" s="5" t="s">
        <v>4</v>
      </c>
      <c r="AJ5" s="5" t="s">
        <v>4</v>
      </c>
      <c r="AK5" s="5" t="s">
        <v>4</v>
      </c>
      <c r="AL5" s="5" t="s">
        <v>4</v>
      </c>
      <c r="AM5" s="11" t="s">
        <v>14</v>
      </c>
      <c r="AN5" s="5" t="s">
        <v>3</v>
      </c>
      <c r="AO5" s="5" t="s">
        <v>3</v>
      </c>
      <c r="AP5" s="5" t="s">
        <v>3</v>
      </c>
      <c r="AQ5" s="5" t="s">
        <v>3</v>
      </c>
      <c r="AR5" s="5" t="s">
        <v>3</v>
      </c>
      <c r="AS5" s="5" t="s">
        <v>3</v>
      </c>
      <c r="AT5" s="5" t="s">
        <v>3</v>
      </c>
      <c r="AU5" s="5" t="s">
        <v>3</v>
      </c>
      <c r="AV5" s="5" t="s">
        <v>3</v>
      </c>
      <c r="AW5" s="5" t="s">
        <v>3</v>
      </c>
      <c r="AX5" s="5" t="s">
        <v>3</v>
      </c>
      <c r="AY5" s="5" t="s">
        <v>3</v>
      </c>
      <c r="AZ5" s="5" t="s">
        <v>3</v>
      </c>
      <c r="BA5" s="5" t="s">
        <v>3</v>
      </c>
      <c r="BB5" s="5" t="s">
        <v>3</v>
      </c>
      <c r="BC5" s="5" t="s">
        <v>3</v>
      </c>
      <c r="BD5" s="5" t="s">
        <v>3</v>
      </c>
      <c r="BE5" s="5" t="s">
        <v>3</v>
      </c>
      <c r="BF5" s="5" t="s">
        <v>3</v>
      </c>
      <c r="BG5" s="5" t="s">
        <v>3</v>
      </c>
      <c r="BH5" s="5" t="s">
        <v>3</v>
      </c>
      <c r="BI5" s="5" t="s">
        <v>3</v>
      </c>
      <c r="BJ5" s="5" t="s">
        <v>3</v>
      </c>
      <c r="BK5" s="5" t="s">
        <v>3</v>
      </c>
      <c r="BL5" s="5" t="s">
        <v>3</v>
      </c>
      <c r="BM5" s="5" t="s">
        <v>3</v>
      </c>
      <c r="BN5" s="5" t="s">
        <v>3</v>
      </c>
      <c r="BO5" s="5" t="s">
        <v>3</v>
      </c>
      <c r="BP5" s="5" t="s">
        <v>3</v>
      </c>
      <c r="BQ5" s="5" t="s">
        <v>3</v>
      </c>
      <c r="BR5" s="5" t="s">
        <v>3</v>
      </c>
      <c r="BS5" s="5" t="s">
        <v>3</v>
      </c>
      <c r="BT5" s="5" t="s">
        <v>3</v>
      </c>
      <c r="BU5" s="5" t="s">
        <v>3</v>
      </c>
      <c r="BV5" s="5" t="s">
        <v>3</v>
      </c>
      <c r="BW5" s="5" t="s">
        <v>3</v>
      </c>
      <c r="BX5" s="5" t="s">
        <v>3</v>
      </c>
      <c r="BY5" s="5" t="s">
        <v>3</v>
      </c>
      <c r="BZ5" s="5" t="s">
        <v>3</v>
      </c>
      <c r="CA5" s="5" t="s">
        <v>3</v>
      </c>
      <c r="CB5" s="5" t="s">
        <v>3</v>
      </c>
      <c r="CC5" s="5" t="s">
        <v>3</v>
      </c>
      <c r="CD5" s="5" t="s">
        <v>3</v>
      </c>
      <c r="CE5" s="5" t="s">
        <v>3</v>
      </c>
      <c r="CF5" s="5" t="s">
        <v>3</v>
      </c>
      <c r="CG5" s="5" t="s">
        <v>3</v>
      </c>
      <c r="CH5" s="5" t="s">
        <v>3</v>
      </c>
      <c r="CI5" s="5" t="s">
        <v>3</v>
      </c>
      <c r="CJ5" s="5" t="s">
        <v>3</v>
      </c>
      <c r="CK5" s="5" t="s">
        <v>3</v>
      </c>
      <c r="CL5" s="5" t="s">
        <v>3</v>
      </c>
      <c r="CM5" s="5" t="s">
        <v>3</v>
      </c>
      <c r="CN5" s="5" t="s">
        <v>3</v>
      </c>
      <c r="CO5" s="5" t="s">
        <v>3</v>
      </c>
      <c r="CP5" s="5" t="s">
        <v>3</v>
      </c>
      <c r="CQ5" s="5" t="s">
        <v>3</v>
      </c>
      <c r="CR5" s="5" t="s">
        <v>3</v>
      </c>
      <c r="CS5" s="5" t="s">
        <v>3</v>
      </c>
      <c r="CT5" s="5" t="s">
        <v>3</v>
      </c>
      <c r="CU5" s="5" t="s">
        <v>3</v>
      </c>
      <c r="CV5" s="5" t="s">
        <v>3</v>
      </c>
      <c r="CW5" s="5" t="s">
        <v>3</v>
      </c>
      <c r="CX5" s="5" t="s">
        <v>3</v>
      </c>
      <c r="CY5" s="5" t="s">
        <v>3</v>
      </c>
      <c r="CZ5" s="5" t="s">
        <v>3</v>
      </c>
      <c r="DA5" s="5" t="s">
        <v>3</v>
      </c>
      <c r="DB5" s="5" t="s">
        <v>3</v>
      </c>
      <c r="DC5" s="5" t="s">
        <v>3</v>
      </c>
      <c r="DD5" s="5" t="s">
        <v>3</v>
      </c>
      <c r="DE5" s="5" t="s">
        <v>3</v>
      </c>
      <c r="DF5" s="5" t="s">
        <v>3</v>
      </c>
      <c r="DG5" s="5" t="s">
        <v>3</v>
      </c>
      <c r="DH5" s="5" t="s">
        <v>3</v>
      </c>
      <c r="DI5" s="5" t="s">
        <v>3</v>
      </c>
      <c r="DJ5" s="5" t="s">
        <v>3</v>
      </c>
      <c r="DK5" s="5" t="s">
        <v>3</v>
      </c>
      <c r="DL5" s="5" t="s">
        <v>3</v>
      </c>
      <c r="DM5" s="5" t="s">
        <v>3</v>
      </c>
      <c r="DN5" s="5" t="s">
        <v>3</v>
      </c>
      <c r="DO5" s="5" t="s">
        <v>3</v>
      </c>
      <c r="DP5" s="5" t="s">
        <v>3</v>
      </c>
      <c r="DQ5" s="5" t="s">
        <v>3</v>
      </c>
      <c r="DR5" s="5" t="s">
        <v>3</v>
      </c>
      <c r="DS5" s="5" t="s">
        <v>3</v>
      </c>
      <c r="DT5" s="5" t="s">
        <v>3</v>
      </c>
      <c r="DU5" s="5" t="s">
        <v>3</v>
      </c>
      <c r="DV5" s="5" t="s">
        <v>3</v>
      </c>
      <c r="DW5" s="5" t="s">
        <v>3</v>
      </c>
      <c r="DX5" s="5" t="s">
        <v>3</v>
      </c>
      <c r="DY5" s="5" t="s">
        <v>3</v>
      </c>
      <c r="DZ5" s="5" t="s">
        <v>3</v>
      </c>
      <c r="EA5" s="5" t="s">
        <v>3</v>
      </c>
      <c r="EB5" s="5" t="s">
        <v>3</v>
      </c>
      <c r="EC5" s="5" t="s">
        <v>3</v>
      </c>
      <c r="ED5" s="5" t="s">
        <v>3</v>
      </c>
      <c r="EE5" s="5" t="s">
        <v>3</v>
      </c>
      <c r="EF5" s="5" t="s">
        <v>3</v>
      </c>
      <c r="EG5" s="5" t="s">
        <v>3</v>
      </c>
      <c r="EH5" s="5" t="s">
        <v>3</v>
      </c>
      <c r="EI5" s="5" t="s">
        <v>3</v>
      </c>
      <c r="EJ5" s="5" t="s">
        <v>3</v>
      </c>
      <c r="EK5" s="5" t="s">
        <v>3</v>
      </c>
      <c r="EL5" s="5" t="s">
        <v>3</v>
      </c>
      <c r="EM5" s="5" t="s">
        <v>3</v>
      </c>
      <c r="EN5" s="5" t="s">
        <v>3</v>
      </c>
      <c r="EO5" s="5" t="s">
        <v>3</v>
      </c>
      <c r="EP5" s="5" t="s">
        <v>3</v>
      </c>
      <c r="EQ5" s="5" t="s">
        <v>3</v>
      </c>
      <c r="ER5" s="5" t="s">
        <v>3</v>
      </c>
      <c r="ES5" s="5" t="s">
        <v>3</v>
      </c>
      <c r="ET5" s="5" t="s">
        <v>3</v>
      </c>
      <c r="EU5" s="5" t="s">
        <v>3</v>
      </c>
      <c r="EV5" s="5" t="s">
        <v>3</v>
      </c>
      <c r="EW5" s="5" t="s">
        <v>3</v>
      </c>
      <c r="EX5" s="5" t="s">
        <v>3</v>
      </c>
      <c r="EY5" s="5" t="s">
        <v>3</v>
      </c>
      <c r="EZ5" s="5" t="s">
        <v>3</v>
      </c>
      <c r="FA5" s="5" t="s">
        <v>3</v>
      </c>
      <c r="FB5" s="5" t="s">
        <v>3</v>
      </c>
      <c r="FC5" s="5" t="s">
        <v>3</v>
      </c>
      <c r="FD5" s="5" t="s">
        <v>3</v>
      </c>
      <c r="FE5" s="5" t="s">
        <v>3</v>
      </c>
      <c r="FF5" s="5" t="s">
        <v>3</v>
      </c>
      <c r="FG5" s="5" t="s">
        <v>3</v>
      </c>
      <c r="FH5" s="5" t="s">
        <v>3</v>
      </c>
      <c r="FI5" s="5" t="s">
        <v>3</v>
      </c>
      <c r="FJ5" s="5" t="s">
        <v>3</v>
      </c>
      <c r="FK5" s="5" t="s">
        <v>3</v>
      </c>
      <c r="FL5" s="5" t="s">
        <v>3</v>
      </c>
      <c r="FM5" s="5" t="s">
        <v>3</v>
      </c>
      <c r="FN5" s="5" t="s">
        <v>3</v>
      </c>
      <c r="FO5" s="5" t="s">
        <v>3</v>
      </c>
      <c r="FP5" s="5" t="s">
        <v>3</v>
      </c>
      <c r="FQ5" s="5" t="s">
        <v>3</v>
      </c>
      <c r="FR5" s="5" t="s">
        <v>3</v>
      </c>
      <c r="FS5" s="5" t="s">
        <v>3</v>
      </c>
      <c r="FT5" s="5" t="s">
        <v>3</v>
      </c>
      <c r="FU5" s="5" t="s">
        <v>3</v>
      </c>
      <c r="FV5" s="5" t="s">
        <v>3</v>
      </c>
      <c r="FW5" s="5" t="s">
        <v>3</v>
      </c>
      <c r="FX5" s="5" t="s">
        <v>3</v>
      </c>
      <c r="FY5" s="5" t="s">
        <v>3</v>
      </c>
      <c r="FZ5" s="5" t="s">
        <v>3</v>
      </c>
      <c r="GA5" s="5" t="s">
        <v>3</v>
      </c>
      <c r="GB5" s="5" t="s">
        <v>3</v>
      </c>
      <c r="GC5" s="5" t="s">
        <v>3</v>
      </c>
      <c r="GD5" s="5" t="s">
        <v>3</v>
      </c>
      <c r="GE5" s="5" t="s">
        <v>3</v>
      </c>
      <c r="GF5" s="5" t="s">
        <v>3</v>
      </c>
      <c r="GG5" s="5" t="s">
        <v>3</v>
      </c>
      <c r="GH5" s="5" t="s">
        <v>3</v>
      </c>
      <c r="GI5" s="5" t="s">
        <v>3</v>
      </c>
      <c r="GJ5" s="5" t="s">
        <v>3</v>
      </c>
      <c r="GK5" s="5" t="s">
        <v>3</v>
      </c>
      <c r="GL5" s="5" t="s">
        <v>3</v>
      </c>
      <c r="GM5" s="5" t="s">
        <v>3</v>
      </c>
      <c r="GN5" s="5" t="s">
        <v>3</v>
      </c>
      <c r="GO5" s="5" t="s">
        <v>3</v>
      </c>
      <c r="GP5" s="5" t="s">
        <v>3</v>
      </c>
      <c r="GQ5" s="5" t="s">
        <v>3</v>
      </c>
      <c r="GR5" s="5" t="s">
        <v>3</v>
      </c>
      <c r="GS5" s="5" t="s">
        <v>3</v>
      </c>
      <c r="GT5" s="5" t="s">
        <v>3</v>
      </c>
      <c r="GU5" s="5" t="s">
        <v>3</v>
      </c>
      <c r="GV5" s="5" t="s">
        <v>3</v>
      </c>
      <c r="GW5" s="5" t="s">
        <v>3</v>
      </c>
      <c r="GX5" s="5" t="s">
        <v>3</v>
      </c>
      <c r="GY5" s="5" t="s">
        <v>3</v>
      </c>
      <c r="GZ5" s="5" t="s">
        <v>3</v>
      </c>
      <c r="HA5" s="5" t="s">
        <v>3</v>
      </c>
      <c r="HB5" s="5" t="s">
        <v>3</v>
      </c>
    </row>
    <row r="6" spans="1:210" s="12" customFormat="1" ht="10.5" customHeight="1" x14ac:dyDescent="0.25">
      <c r="B6" s="7"/>
      <c r="C6" s="7"/>
      <c r="D6" s="7"/>
      <c r="E6" s="7"/>
      <c r="F6" s="7"/>
      <c r="G6" s="7"/>
      <c r="H6" s="30"/>
      <c r="I6" s="30"/>
      <c r="J6" s="5"/>
      <c r="K6" s="29"/>
      <c r="L6" s="5"/>
      <c r="M6" s="5"/>
      <c r="P6" s="5" t="s">
        <v>3</v>
      </c>
      <c r="Q6" s="5" t="s">
        <v>3</v>
      </c>
      <c r="R6" s="5" t="s">
        <v>3</v>
      </c>
      <c r="S6" s="5" t="s">
        <v>3</v>
      </c>
      <c r="T6" s="5" t="s">
        <v>3</v>
      </c>
      <c r="U6" s="5" t="s">
        <v>3</v>
      </c>
      <c r="V6" s="5" t="s">
        <v>3</v>
      </c>
      <c r="W6" s="5" t="s">
        <v>6</v>
      </c>
      <c r="X6" s="5" t="s">
        <v>3</v>
      </c>
      <c r="Y6" s="5" t="s">
        <v>3</v>
      </c>
      <c r="Z6" s="5" t="s">
        <v>3</v>
      </c>
      <c r="AA6" s="5" t="s">
        <v>3</v>
      </c>
      <c r="AB6" s="5" t="s">
        <v>3</v>
      </c>
      <c r="AC6" s="5" t="s">
        <v>3</v>
      </c>
      <c r="AD6" s="5" t="s">
        <v>3</v>
      </c>
      <c r="AE6" s="5" t="s">
        <v>3</v>
      </c>
      <c r="AF6" s="5" t="s">
        <v>3</v>
      </c>
      <c r="AG6" s="5" t="s">
        <v>3</v>
      </c>
      <c r="AH6" s="5" t="s">
        <v>3</v>
      </c>
      <c r="AI6" s="5" t="s">
        <v>3</v>
      </c>
      <c r="AJ6" s="5" t="s">
        <v>3</v>
      </c>
      <c r="AK6" s="5" t="s">
        <v>3</v>
      </c>
      <c r="AL6" s="5" t="s">
        <v>3</v>
      </c>
      <c r="AM6" s="5" t="s">
        <v>6</v>
      </c>
      <c r="AN6" s="5" t="s">
        <v>3</v>
      </c>
      <c r="AO6" s="5" t="s">
        <v>3</v>
      </c>
      <c r="AP6" s="5" t="s">
        <v>3</v>
      </c>
      <c r="AQ6" s="5" t="s">
        <v>3</v>
      </c>
      <c r="AR6" s="5" t="s">
        <v>3</v>
      </c>
      <c r="AS6" s="5" t="s">
        <v>3</v>
      </c>
      <c r="AT6" s="5" t="s">
        <v>3</v>
      </c>
      <c r="AU6" s="5" t="s">
        <v>3</v>
      </c>
      <c r="AV6" s="5" t="s">
        <v>3</v>
      </c>
      <c r="AW6" s="5" t="s">
        <v>3</v>
      </c>
      <c r="AX6" s="5" t="s">
        <v>3</v>
      </c>
      <c r="AY6" s="5" t="s">
        <v>3</v>
      </c>
      <c r="AZ6" s="5" t="s">
        <v>3</v>
      </c>
      <c r="BA6" s="5" t="s">
        <v>3</v>
      </c>
      <c r="BB6" s="5" t="s">
        <v>3</v>
      </c>
      <c r="BC6" s="5" t="s">
        <v>3</v>
      </c>
      <c r="BD6" s="5" t="s">
        <v>3</v>
      </c>
      <c r="BE6" s="5" t="s">
        <v>3</v>
      </c>
      <c r="BF6" s="5" t="s">
        <v>3</v>
      </c>
      <c r="BG6" s="5" t="s">
        <v>3</v>
      </c>
      <c r="BH6" s="5" t="s">
        <v>3</v>
      </c>
      <c r="BI6" s="5" t="s">
        <v>3</v>
      </c>
      <c r="BJ6" s="5" t="s">
        <v>3</v>
      </c>
      <c r="BK6" s="5" t="s">
        <v>3</v>
      </c>
      <c r="BL6" s="5" t="s">
        <v>3</v>
      </c>
      <c r="BM6" s="5" t="s">
        <v>3</v>
      </c>
      <c r="BN6" s="5" t="s">
        <v>3</v>
      </c>
      <c r="BO6" s="5" t="s">
        <v>3</v>
      </c>
      <c r="BP6" s="5" t="s">
        <v>3</v>
      </c>
      <c r="BQ6" s="5" t="s">
        <v>3</v>
      </c>
      <c r="BR6" s="5" t="s">
        <v>3</v>
      </c>
      <c r="BS6" s="5" t="s">
        <v>3</v>
      </c>
      <c r="BT6" s="5" t="s">
        <v>3</v>
      </c>
      <c r="BU6" s="5" t="s">
        <v>3</v>
      </c>
      <c r="BV6" s="5" t="s">
        <v>3</v>
      </c>
      <c r="BW6" s="5" t="s">
        <v>3</v>
      </c>
      <c r="BX6" s="5" t="s">
        <v>3</v>
      </c>
      <c r="BY6" s="5" t="s">
        <v>3</v>
      </c>
      <c r="BZ6" s="5" t="s">
        <v>3</v>
      </c>
      <c r="CA6" s="5" t="s">
        <v>3</v>
      </c>
      <c r="CB6" s="5" t="s">
        <v>3</v>
      </c>
      <c r="CC6" s="5" t="s">
        <v>3</v>
      </c>
      <c r="CD6" s="5" t="s">
        <v>3</v>
      </c>
      <c r="CE6" s="5" t="s">
        <v>3</v>
      </c>
      <c r="CF6" s="5" t="s">
        <v>3</v>
      </c>
      <c r="CG6" s="5" t="s">
        <v>3</v>
      </c>
      <c r="CH6" s="5" t="s">
        <v>3</v>
      </c>
      <c r="CI6" s="5" t="s">
        <v>3</v>
      </c>
      <c r="CJ6" s="5" t="s">
        <v>3</v>
      </c>
      <c r="CK6" s="5" t="s">
        <v>3</v>
      </c>
      <c r="CL6" s="5" t="s">
        <v>3</v>
      </c>
      <c r="CM6" s="5" t="s">
        <v>3</v>
      </c>
      <c r="CN6" s="5" t="s">
        <v>3</v>
      </c>
      <c r="CO6" s="5" t="s">
        <v>3</v>
      </c>
      <c r="CP6" s="5" t="s">
        <v>3</v>
      </c>
      <c r="CQ6" s="5" t="s">
        <v>3</v>
      </c>
      <c r="CR6" s="5" t="s">
        <v>3</v>
      </c>
      <c r="CS6" s="5" t="s">
        <v>3</v>
      </c>
      <c r="CT6" s="5" t="s">
        <v>3</v>
      </c>
      <c r="CU6" s="5" t="s">
        <v>3</v>
      </c>
      <c r="CV6" s="5" t="s">
        <v>3</v>
      </c>
      <c r="CW6" s="5" t="s">
        <v>3</v>
      </c>
      <c r="CX6" s="5" t="s">
        <v>3</v>
      </c>
      <c r="CY6" s="5" t="s">
        <v>3</v>
      </c>
      <c r="CZ6" s="5" t="s">
        <v>3</v>
      </c>
      <c r="DA6" s="5" t="s">
        <v>3</v>
      </c>
      <c r="DB6" s="5" t="s">
        <v>3</v>
      </c>
      <c r="DC6" s="5" t="s">
        <v>3</v>
      </c>
      <c r="DD6" s="5" t="s">
        <v>3</v>
      </c>
      <c r="DE6" s="5" t="s">
        <v>3</v>
      </c>
      <c r="DF6" s="5" t="s">
        <v>3</v>
      </c>
      <c r="DG6" s="5" t="s">
        <v>3</v>
      </c>
      <c r="DH6" s="5" t="s">
        <v>3</v>
      </c>
      <c r="DI6" s="5" t="s">
        <v>3</v>
      </c>
      <c r="DJ6" s="5" t="s">
        <v>3</v>
      </c>
      <c r="DK6" s="5" t="s">
        <v>3</v>
      </c>
      <c r="DL6" s="5" t="s">
        <v>3</v>
      </c>
      <c r="DM6" s="5" t="s">
        <v>3</v>
      </c>
      <c r="DN6" s="5" t="s">
        <v>3</v>
      </c>
      <c r="DO6" s="5" t="s">
        <v>3</v>
      </c>
      <c r="DP6" s="5" t="s">
        <v>3</v>
      </c>
      <c r="DQ6" s="5" t="s">
        <v>3</v>
      </c>
      <c r="DR6" s="5" t="s">
        <v>3</v>
      </c>
      <c r="DS6" s="5" t="s">
        <v>3</v>
      </c>
      <c r="DT6" s="5" t="s">
        <v>3</v>
      </c>
      <c r="DU6" s="5" t="s">
        <v>3</v>
      </c>
      <c r="DV6" s="5" t="s">
        <v>3</v>
      </c>
      <c r="DW6" s="5" t="s">
        <v>3</v>
      </c>
      <c r="DX6" s="5" t="s">
        <v>3</v>
      </c>
      <c r="DY6" s="5" t="s">
        <v>3</v>
      </c>
      <c r="DZ6" s="5" t="s">
        <v>3</v>
      </c>
      <c r="EA6" s="5" t="s">
        <v>3</v>
      </c>
      <c r="EB6" s="5" t="s">
        <v>3</v>
      </c>
      <c r="EC6" s="5" t="s">
        <v>3</v>
      </c>
      <c r="ED6" s="5" t="s">
        <v>3</v>
      </c>
      <c r="EE6" s="5" t="s">
        <v>3</v>
      </c>
      <c r="EF6" s="5" t="s">
        <v>3</v>
      </c>
      <c r="EG6" s="5" t="s">
        <v>3</v>
      </c>
      <c r="EH6" s="5" t="s">
        <v>3</v>
      </c>
      <c r="EI6" s="5" t="s">
        <v>3</v>
      </c>
      <c r="EJ6" s="5" t="s">
        <v>3</v>
      </c>
      <c r="EK6" s="5" t="s">
        <v>3</v>
      </c>
      <c r="EL6" s="5" t="s">
        <v>3</v>
      </c>
      <c r="EM6" s="5" t="s">
        <v>3</v>
      </c>
      <c r="EN6" s="5" t="s">
        <v>3</v>
      </c>
      <c r="EO6" s="5" t="s">
        <v>3</v>
      </c>
      <c r="EP6" s="5" t="s">
        <v>3</v>
      </c>
      <c r="EQ6" s="5" t="s">
        <v>3</v>
      </c>
      <c r="ER6" s="5" t="s">
        <v>3</v>
      </c>
      <c r="ES6" s="5" t="s">
        <v>3</v>
      </c>
      <c r="ET6" s="5" t="s">
        <v>3</v>
      </c>
      <c r="EU6" s="5" t="s">
        <v>3</v>
      </c>
      <c r="EV6" s="5" t="s">
        <v>3</v>
      </c>
      <c r="EW6" s="5" t="s">
        <v>3</v>
      </c>
      <c r="EX6" s="5" t="s">
        <v>3</v>
      </c>
      <c r="EY6" s="5" t="s">
        <v>3</v>
      </c>
      <c r="EZ6" s="5" t="s">
        <v>3</v>
      </c>
      <c r="FA6" s="5" t="s">
        <v>3</v>
      </c>
      <c r="FB6" s="5" t="s">
        <v>3</v>
      </c>
      <c r="FC6" s="5" t="s">
        <v>3</v>
      </c>
      <c r="FD6" s="5" t="s">
        <v>3</v>
      </c>
      <c r="FE6" s="5" t="s">
        <v>3</v>
      </c>
      <c r="FF6" s="5" t="s">
        <v>3</v>
      </c>
      <c r="FG6" s="5" t="s">
        <v>3</v>
      </c>
      <c r="FH6" s="5" t="s">
        <v>3</v>
      </c>
      <c r="FI6" s="5" t="s">
        <v>3</v>
      </c>
      <c r="FJ6" s="5" t="s">
        <v>3</v>
      </c>
      <c r="FK6" s="5" t="s">
        <v>3</v>
      </c>
      <c r="FL6" s="5" t="s">
        <v>3</v>
      </c>
      <c r="FM6" s="5" t="s">
        <v>3</v>
      </c>
      <c r="FN6" s="5" t="s">
        <v>3</v>
      </c>
      <c r="FO6" s="5" t="s">
        <v>3</v>
      </c>
      <c r="FP6" s="5" t="s">
        <v>3</v>
      </c>
      <c r="FQ6" s="5" t="s">
        <v>3</v>
      </c>
      <c r="FR6" s="5" t="s">
        <v>3</v>
      </c>
      <c r="FS6" s="5" t="s">
        <v>3</v>
      </c>
      <c r="FT6" s="5" t="s">
        <v>3</v>
      </c>
      <c r="FU6" s="5" t="s">
        <v>3</v>
      </c>
      <c r="FV6" s="5" t="s">
        <v>3</v>
      </c>
      <c r="FW6" s="5" t="s">
        <v>3</v>
      </c>
      <c r="FX6" s="5" t="s">
        <v>3</v>
      </c>
      <c r="FY6" s="5" t="s">
        <v>3</v>
      </c>
      <c r="FZ6" s="5" t="s">
        <v>3</v>
      </c>
      <c r="GA6" s="5" t="s">
        <v>3</v>
      </c>
      <c r="GB6" s="5" t="s">
        <v>3</v>
      </c>
      <c r="GC6" s="5" t="s">
        <v>3</v>
      </c>
      <c r="GD6" s="5" t="s">
        <v>3</v>
      </c>
      <c r="GE6" s="5" t="s">
        <v>3</v>
      </c>
      <c r="GF6" s="5" t="s">
        <v>3</v>
      </c>
      <c r="GG6" s="5" t="s">
        <v>3</v>
      </c>
      <c r="GH6" s="5" t="s">
        <v>3</v>
      </c>
      <c r="GI6" s="5" t="s">
        <v>3</v>
      </c>
      <c r="GJ6" s="5" t="s">
        <v>3</v>
      </c>
      <c r="GK6" s="5" t="s">
        <v>3</v>
      </c>
      <c r="GL6" s="5" t="s">
        <v>3</v>
      </c>
      <c r="GM6" s="5" t="s">
        <v>3</v>
      </c>
      <c r="GN6" s="5" t="s">
        <v>3</v>
      </c>
      <c r="GO6" s="5" t="s">
        <v>3</v>
      </c>
      <c r="GP6" s="5" t="s">
        <v>3</v>
      </c>
      <c r="GQ6" s="5" t="s">
        <v>3</v>
      </c>
      <c r="GR6" s="5" t="s">
        <v>3</v>
      </c>
      <c r="GS6" s="5" t="s">
        <v>3</v>
      </c>
      <c r="GT6" s="5" t="s">
        <v>3</v>
      </c>
      <c r="GU6" s="5" t="s">
        <v>3</v>
      </c>
      <c r="GV6" s="5" t="s">
        <v>3</v>
      </c>
      <c r="GW6" s="5" t="s">
        <v>3</v>
      </c>
      <c r="GX6" s="5" t="s">
        <v>3</v>
      </c>
      <c r="GY6" s="5" t="s">
        <v>3</v>
      </c>
      <c r="GZ6" s="5" t="s">
        <v>3</v>
      </c>
      <c r="HA6" s="5" t="s">
        <v>3</v>
      </c>
      <c r="HB6" s="5" t="s">
        <v>3</v>
      </c>
    </row>
    <row r="7" spans="1:210" s="7" customFormat="1" ht="11.25" customHeight="1" x14ac:dyDescent="0.25">
      <c r="B7" s="55" t="s">
        <v>1</v>
      </c>
      <c r="C7" s="55"/>
      <c r="D7" s="55"/>
      <c r="E7" s="5"/>
      <c r="F7" s="5"/>
      <c r="G7" s="4"/>
      <c r="H7" s="47">
        <v>2</v>
      </c>
      <c r="I7" s="47"/>
      <c r="J7" s="5"/>
      <c r="K7" s="31">
        <v>1</v>
      </c>
      <c r="L7" s="13"/>
      <c r="M7" s="13"/>
      <c r="P7" s="13" t="s">
        <v>3</v>
      </c>
      <c r="Q7" s="13" t="s">
        <v>3</v>
      </c>
      <c r="R7" s="13" t="s">
        <v>3</v>
      </c>
      <c r="S7" s="13" t="s">
        <v>3</v>
      </c>
      <c r="T7" s="13" t="s">
        <v>3</v>
      </c>
      <c r="U7" s="13" t="s">
        <v>3</v>
      </c>
      <c r="V7" s="13" t="s">
        <v>3</v>
      </c>
      <c r="W7" s="13">
        <f>$H$7</f>
        <v>2</v>
      </c>
      <c r="X7" s="13" t="s">
        <v>3</v>
      </c>
      <c r="Y7" s="13" t="s">
        <v>3</v>
      </c>
      <c r="Z7" s="13" t="s">
        <v>3</v>
      </c>
      <c r="AA7" s="13" t="s">
        <v>3</v>
      </c>
      <c r="AB7" s="13" t="s">
        <v>3</v>
      </c>
      <c r="AC7" s="13" t="s">
        <v>3</v>
      </c>
      <c r="AD7" s="13" t="s">
        <v>3</v>
      </c>
      <c r="AE7" s="13" t="s">
        <v>3</v>
      </c>
      <c r="AF7" s="13" t="s">
        <v>3</v>
      </c>
      <c r="AG7" s="13" t="s">
        <v>3</v>
      </c>
      <c r="AH7" s="13" t="s">
        <v>3</v>
      </c>
      <c r="AI7" s="13" t="s">
        <v>3</v>
      </c>
      <c r="AJ7" s="13" t="s">
        <v>3</v>
      </c>
      <c r="AK7" s="13" t="s">
        <v>3</v>
      </c>
      <c r="AL7" s="13" t="s">
        <v>3</v>
      </c>
      <c r="AM7" s="13">
        <f>$K$7</f>
        <v>1</v>
      </c>
      <c r="AN7" s="13" t="s">
        <v>3</v>
      </c>
      <c r="AO7" s="13" t="s">
        <v>3</v>
      </c>
      <c r="AP7" s="13" t="s">
        <v>3</v>
      </c>
      <c r="AQ7" s="13" t="s">
        <v>3</v>
      </c>
      <c r="AR7" s="13" t="s">
        <v>3</v>
      </c>
      <c r="AS7" s="13" t="s">
        <v>3</v>
      </c>
      <c r="AT7" s="13" t="s">
        <v>3</v>
      </c>
      <c r="AU7" s="13" t="s">
        <v>3</v>
      </c>
      <c r="AV7" s="13" t="s">
        <v>3</v>
      </c>
      <c r="AW7" s="13" t="s">
        <v>3</v>
      </c>
      <c r="AX7" s="13" t="s">
        <v>3</v>
      </c>
      <c r="AY7" s="13" t="s">
        <v>3</v>
      </c>
      <c r="AZ7" s="13" t="s">
        <v>3</v>
      </c>
      <c r="BA7" s="13" t="s">
        <v>3</v>
      </c>
      <c r="BB7" s="13" t="s">
        <v>3</v>
      </c>
      <c r="BC7" s="13" t="s">
        <v>3</v>
      </c>
      <c r="BD7" s="13" t="s">
        <v>3</v>
      </c>
      <c r="BE7" s="13" t="s">
        <v>3</v>
      </c>
      <c r="BF7" s="13" t="s">
        <v>3</v>
      </c>
      <c r="BG7" s="13" t="s">
        <v>3</v>
      </c>
      <c r="BH7" s="13" t="s">
        <v>3</v>
      </c>
      <c r="BI7" s="13" t="s">
        <v>3</v>
      </c>
      <c r="BJ7" s="13" t="s">
        <v>3</v>
      </c>
      <c r="BK7" s="13" t="s">
        <v>3</v>
      </c>
      <c r="BL7" s="13" t="s">
        <v>3</v>
      </c>
      <c r="BM7" s="13" t="s">
        <v>3</v>
      </c>
      <c r="BN7" s="13" t="s">
        <v>3</v>
      </c>
      <c r="BO7" s="13" t="s">
        <v>3</v>
      </c>
      <c r="BP7" s="13" t="s">
        <v>3</v>
      </c>
      <c r="BQ7" s="13" t="s">
        <v>3</v>
      </c>
      <c r="BR7" s="13" t="s">
        <v>3</v>
      </c>
      <c r="BS7" s="13" t="s">
        <v>3</v>
      </c>
      <c r="BT7" s="13" t="s">
        <v>3</v>
      </c>
      <c r="BU7" s="13" t="s">
        <v>3</v>
      </c>
      <c r="BV7" s="13" t="s">
        <v>3</v>
      </c>
      <c r="BW7" s="13" t="s">
        <v>3</v>
      </c>
      <c r="BX7" s="13" t="s">
        <v>3</v>
      </c>
      <c r="BY7" s="13" t="s">
        <v>3</v>
      </c>
      <c r="BZ7" s="13" t="s">
        <v>3</v>
      </c>
      <c r="CA7" s="13" t="s">
        <v>3</v>
      </c>
      <c r="CB7" s="13" t="s">
        <v>3</v>
      </c>
      <c r="CC7" s="13" t="s">
        <v>3</v>
      </c>
      <c r="CD7" s="13" t="s">
        <v>3</v>
      </c>
      <c r="CE7" s="13" t="s">
        <v>3</v>
      </c>
      <c r="CF7" s="13" t="s">
        <v>3</v>
      </c>
      <c r="CG7" s="13" t="s">
        <v>3</v>
      </c>
      <c r="CH7" s="13" t="s">
        <v>3</v>
      </c>
      <c r="CI7" s="13" t="s">
        <v>3</v>
      </c>
      <c r="CJ7" s="13" t="s">
        <v>3</v>
      </c>
      <c r="CK7" s="13" t="s">
        <v>3</v>
      </c>
      <c r="CL7" s="13" t="s">
        <v>3</v>
      </c>
      <c r="CM7" s="13" t="s">
        <v>3</v>
      </c>
      <c r="CN7" s="13" t="s">
        <v>3</v>
      </c>
      <c r="CO7" s="13" t="s">
        <v>3</v>
      </c>
      <c r="CP7" s="13" t="s">
        <v>3</v>
      </c>
      <c r="CQ7" s="13" t="s">
        <v>3</v>
      </c>
      <c r="CR7" s="13" t="s">
        <v>3</v>
      </c>
      <c r="CS7" s="13" t="s">
        <v>3</v>
      </c>
      <c r="CT7" s="13" t="s">
        <v>3</v>
      </c>
      <c r="CU7" s="13" t="s">
        <v>3</v>
      </c>
      <c r="CV7" s="13" t="s">
        <v>3</v>
      </c>
      <c r="CW7" s="13" t="s">
        <v>3</v>
      </c>
      <c r="CX7" s="13" t="s">
        <v>3</v>
      </c>
      <c r="CY7" s="13" t="s">
        <v>3</v>
      </c>
      <c r="CZ7" s="13" t="s">
        <v>3</v>
      </c>
      <c r="DA7" s="13" t="s">
        <v>3</v>
      </c>
      <c r="DB7" s="13" t="s">
        <v>3</v>
      </c>
      <c r="DC7" s="13" t="s">
        <v>3</v>
      </c>
      <c r="DD7" s="13" t="s">
        <v>3</v>
      </c>
      <c r="DE7" s="13" t="s">
        <v>3</v>
      </c>
      <c r="DF7" s="13" t="s">
        <v>3</v>
      </c>
      <c r="DG7" s="13" t="s">
        <v>3</v>
      </c>
      <c r="DH7" s="13" t="s">
        <v>3</v>
      </c>
      <c r="DI7" s="13" t="s">
        <v>3</v>
      </c>
      <c r="DJ7" s="13" t="s">
        <v>3</v>
      </c>
      <c r="DK7" s="13" t="s">
        <v>3</v>
      </c>
      <c r="DL7" s="13" t="s">
        <v>3</v>
      </c>
      <c r="DM7" s="13" t="s">
        <v>3</v>
      </c>
      <c r="DN7" s="13" t="s">
        <v>3</v>
      </c>
      <c r="DO7" s="13" t="s">
        <v>3</v>
      </c>
      <c r="DP7" s="13" t="s">
        <v>3</v>
      </c>
      <c r="DQ7" s="13" t="s">
        <v>3</v>
      </c>
      <c r="DR7" s="13" t="s">
        <v>3</v>
      </c>
      <c r="DS7" s="13" t="s">
        <v>3</v>
      </c>
      <c r="DT7" s="13" t="s">
        <v>3</v>
      </c>
      <c r="DU7" s="13" t="s">
        <v>3</v>
      </c>
      <c r="DV7" s="13" t="s">
        <v>3</v>
      </c>
      <c r="DW7" s="13" t="s">
        <v>3</v>
      </c>
      <c r="DX7" s="13" t="s">
        <v>3</v>
      </c>
      <c r="DY7" s="13" t="s">
        <v>3</v>
      </c>
      <c r="DZ7" s="13" t="s">
        <v>3</v>
      </c>
      <c r="EA7" s="13" t="s">
        <v>3</v>
      </c>
      <c r="EB7" s="13" t="s">
        <v>3</v>
      </c>
      <c r="EC7" s="13" t="s">
        <v>3</v>
      </c>
      <c r="ED7" s="13" t="s">
        <v>3</v>
      </c>
      <c r="EE7" s="13" t="s">
        <v>3</v>
      </c>
      <c r="EF7" s="13" t="s">
        <v>3</v>
      </c>
      <c r="EG7" s="13" t="s">
        <v>3</v>
      </c>
      <c r="EH7" s="13" t="s">
        <v>3</v>
      </c>
      <c r="EI7" s="13" t="s">
        <v>3</v>
      </c>
      <c r="EJ7" s="13" t="s">
        <v>3</v>
      </c>
      <c r="EK7" s="13" t="s">
        <v>3</v>
      </c>
      <c r="EL7" s="13" t="s">
        <v>3</v>
      </c>
      <c r="EM7" s="13" t="s">
        <v>3</v>
      </c>
      <c r="EN7" s="13" t="s">
        <v>3</v>
      </c>
      <c r="EO7" s="13" t="s">
        <v>3</v>
      </c>
      <c r="EP7" s="13" t="s">
        <v>3</v>
      </c>
      <c r="EQ7" s="13" t="s">
        <v>3</v>
      </c>
      <c r="ER7" s="13" t="s">
        <v>3</v>
      </c>
      <c r="ES7" s="13" t="s">
        <v>3</v>
      </c>
      <c r="ET7" s="13" t="s">
        <v>3</v>
      </c>
      <c r="EU7" s="13" t="s">
        <v>3</v>
      </c>
      <c r="EV7" s="13" t="s">
        <v>3</v>
      </c>
      <c r="EW7" s="13" t="s">
        <v>3</v>
      </c>
      <c r="EX7" s="13" t="s">
        <v>3</v>
      </c>
      <c r="EY7" s="13" t="s">
        <v>3</v>
      </c>
      <c r="EZ7" s="13" t="s">
        <v>3</v>
      </c>
      <c r="FA7" s="13" t="s">
        <v>3</v>
      </c>
      <c r="FB7" s="13" t="s">
        <v>3</v>
      </c>
      <c r="FC7" s="13" t="s">
        <v>3</v>
      </c>
      <c r="FD7" s="13" t="s">
        <v>3</v>
      </c>
      <c r="FE7" s="13" t="s">
        <v>3</v>
      </c>
      <c r="FF7" s="13" t="s">
        <v>3</v>
      </c>
      <c r="FG7" s="13" t="s">
        <v>3</v>
      </c>
      <c r="FH7" s="13" t="s">
        <v>3</v>
      </c>
      <c r="FI7" s="13" t="s">
        <v>3</v>
      </c>
      <c r="FJ7" s="13" t="s">
        <v>3</v>
      </c>
      <c r="FK7" s="13" t="s">
        <v>3</v>
      </c>
      <c r="FL7" s="13" t="s">
        <v>3</v>
      </c>
      <c r="FM7" s="13" t="s">
        <v>3</v>
      </c>
      <c r="FN7" s="13" t="s">
        <v>3</v>
      </c>
      <c r="FO7" s="13" t="s">
        <v>3</v>
      </c>
      <c r="FP7" s="13" t="s">
        <v>3</v>
      </c>
      <c r="FQ7" s="13" t="s">
        <v>3</v>
      </c>
      <c r="FR7" s="13" t="s">
        <v>3</v>
      </c>
      <c r="FS7" s="13" t="s">
        <v>3</v>
      </c>
      <c r="FT7" s="13" t="s">
        <v>3</v>
      </c>
      <c r="FU7" s="13" t="s">
        <v>3</v>
      </c>
      <c r="FV7" s="13" t="s">
        <v>3</v>
      </c>
      <c r="FW7" s="13" t="s">
        <v>3</v>
      </c>
      <c r="FX7" s="13" t="s">
        <v>3</v>
      </c>
      <c r="FY7" s="13" t="s">
        <v>3</v>
      </c>
      <c r="FZ7" s="13" t="s">
        <v>3</v>
      </c>
      <c r="GA7" s="13" t="s">
        <v>3</v>
      </c>
      <c r="GB7" s="13" t="s">
        <v>3</v>
      </c>
      <c r="GC7" s="13" t="s">
        <v>3</v>
      </c>
      <c r="GD7" s="13" t="s">
        <v>3</v>
      </c>
      <c r="GE7" s="13" t="s">
        <v>3</v>
      </c>
      <c r="GF7" s="13" t="s">
        <v>3</v>
      </c>
      <c r="GG7" s="13" t="s">
        <v>3</v>
      </c>
      <c r="GH7" s="13" t="s">
        <v>3</v>
      </c>
      <c r="GI7" s="13" t="s">
        <v>3</v>
      </c>
      <c r="GJ7" s="13" t="s">
        <v>3</v>
      </c>
      <c r="GK7" s="13" t="s">
        <v>3</v>
      </c>
      <c r="GL7" s="13" t="s">
        <v>3</v>
      </c>
      <c r="GM7" s="13" t="s">
        <v>3</v>
      </c>
      <c r="GN7" s="13" t="s">
        <v>3</v>
      </c>
      <c r="GO7" s="13" t="s">
        <v>3</v>
      </c>
      <c r="GP7" s="13" t="s">
        <v>3</v>
      </c>
      <c r="GQ7" s="13" t="s">
        <v>3</v>
      </c>
      <c r="GR7" s="13" t="s">
        <v>3</v>
      </c>
      <c r="GS7" s="13" t="s">
        <v>3</v>
      </c>
      <c r="GT7" s="13" t="s">
        <v>3</v>
      </c>
      <c r="GU7" s="13" t="s">
        <v>3</v>
      </c>
      <c r="GV7" s="13" t="s">
        <v>3</v>
      </c>
      <c r="GW7" s="13" t="s">
        <v>3</v>
      </c>
      <c r="GX7" s="13" t="s">
        <v>3</v>
      </c>
      <c r="GY7" s="13" t="s">
        <v>3</v>
      </c>
      <c r="GZ7" s="13" t="s">
        <v>3</v>
      </c>
      <c r="HA7" s="13" t="s">
        <v>3</v>
      </c>
      <c r="HB7" s="13" t="s">
        <v>3</v>
      </c>
    </row>
    <row r="8" spans="1:210" ht="3.75" customHeight="1" x14ac:dyDescent="0.25">
      <c r="B8" s="55"/>
      <c r="C8" s="55"/>
      <c r="D8" s="55"/>
      <c r="E8" s="5"/>
      <c r="F8" s="5"/>
      <c r="G8" s="12"/>
      <c r="H8" s="7"/>
      <c r="I8" s="7"/>
      <c r="K8" s="7"/>
      <c r="P8" s="5" t="s">
        <v>3</v>
      </c>
      <c r="Q8" s="5" t="s">
        <v>3</v>
      </c>
      <c r="R8" s="5" t="s">
        <v>3</v>
      </c>
      <c r="S8" s="5" t="s">
        <v>3</v>
      </c>
      <c r="T8" s="5" t="s">
        <v>3</v>
      </c>
      <c r="U8" s="5" t="s">
        <v>3</v>
      </c>
      <c r="V8" s="5" t="s">
        <v>3</v>
      </c>
      <c r="W8" s="5" t="s">
        <v>7</v>
      </c>
      <c r="X8" s="5" t="s">
        <v>3</v>
      </c>
      <c r="Y8" s="5" t="s">
        <v>3</v>
      </c>
      <c r="Z8" s="5" t="s">
        <v>3</v>
      </c>
      <c r="AA8" s="5" t="s">
        <v>3</v>
      </c>
      <c r="AB8" s="5" t="s">
        <v>3</v>
      </c>
      <c r="AC8" s="5" t="s">
        <v>3</v>
      </c>
      <c r="AD8" s="5" t="s">
        <v>3</v>
      </c>
      <c r="AE8" s="5" t="s">
        <v>3</v>
      </c>
      <c r="AF8" s="5" t="s">
        <v>3</v>
      </c>
      <c r="AG8" s="5" t="s">
        <v>3</v>
      </c>
      <c r="AH8" s="5" t="s">
        <v>3</v>
      </c>
      <c r="AI8" s="5" t="s">
        <v>3</v>
      </c>
      <c r="AJ8" s="5" t="s">
        <v>3</v>
      </c>
      <c r="AK8" s="5" t="s">
        <v>3</v>
      </c>
      <c r="AL8" s="5" t="s">
        <v>3</v>
      </c>
      <c r="AM8" s="5" t="s">
        <v>7</v>
      </c>
      <c r="AN8" s="5" t="s">
        <v>3</v>
      </c>
      <c r="AO8" s="5" t="s">
        <v>3</v>
      </c>
      <c r="AP8" s="5" t="s">
        <v>3</v>
      </c>
      <c r="AQ8" s="5" t="s">
        <v>3</v>
      </c>
      <c r="AR8" s="5" t="s">
        <v>3</v>
      </c>
      <c r="AS8" s="5" t="s">
        <v>3</v>
      </c>
      <c r="AT8" s="5" t="s">
        <v>3</v>
      </c>
      <c r="AU8" s="5" t="s">
        <v>3</v>
      </c>
      <c r="AV8" s="5" t="s">
        <v>3</v>
      </c>
      <c r="AW8" s="5" t="s">
        <v>3</v>
      </c>
      <c r="AX8" s="5" t="s">
        <v>3</v>
      </c>
      <c r="AY8" s="5" t="s">
        <v>3</v>
      </c>
      <c r="AZ8" s="5" t="s">
        <v>3</v>
      </c>
      <c r="BA8" s="5" t="s">
        <v>3</v>
      </c>
      <c r="BB8" s="5" t="s">
        <v>3</v>
      </c>
      <c r="BC8" s="5" t="s">
        <v>3</v>
      </c>
      <c r="BD8" s="5" t="s">
        <v>3</v>
      </c>
      <c r="BE8" s="5" t="s">
        <v>3</v>
      </c>
      <c r="BF8" s="5" t="s">
        <v>3</v>
      </c>
      <c r="BG8" s="5" t="s">
        <v>3</v>
      </c>
      <c r="BH8" s="5" t="s">
        <v>3</v>
      </c>
      <c r="BI8" s="5" t="s">
        <v>3</v>
      </c>
      <c r="BJ8" s="5" t="s">
        <v>3</v>
      </c>
      <c r="BK8" s="5" t="s">
        <v>3</v>
      </c>
      <c r="BL8" s="5" t="s">
        <v>3</v>
      </c>
      <c r="BM8" s="5" t="s">
        <v>3</v>
      </c>
      <c r="BN8" s="5" t="s">
        <v>3</v>
      </c>
      <c r="BO8" s="5" t="s">
        <v>3</v>
      </c>
      <c r="BP8" s="5" t="s">
        <v>3</v>
      </c>
      <c r="BQ8" s="5" t="s">
        <v>3</v>
      </c>
      <c r="BR8" s="5" t="s">
        <v>3</v>
      </c>
      <c r="BS8" s="5" t="s">
        <v>3</v>
      </c>
      <c r="BT8" s="5" t="s">
        <v>3</v>
      </c>
      <c r="BU8" s="5" t="s">
        <v>3</v>
      </c>
      <c r="BV8" s="5" t="s">
        <v>3</v>
      </c>
      <c r="BW8" s="5" t="s">
        <v>3</v>
      </c>
      <c r="BX8" s="5" t="s">
        <v>3</v>
      </c>
      <c r="BY8" s="5" t="s">
        <v>3</v>
      </c>
      <c r="BZ8" s="5" t="s">
        <v>3</v>
      </c>
      <c r="CA8" s="5" t="s">
        <v>3</v>
      </c>
      <c r="CB8" s="5" t="s">
        <v>3</v>
      </c>
      <c r="CC8" s="5" t="s">
        <v>3</v>
      </c>
      <c r="CD8" s="5" t="s">
        <v>3</v>
      </c>
      <c r="CE8" s="5" t="s">
        <v>3</v>
      </c>
      <c r="CF8" s="5" t="s">
        <v>3</v>
      </c>
      <c r="CG8" s="5" t="s">
        <v>3</v>
      </c>
      <c r="CH8" s="5" t="s">
        <v>3</v>
      </c>
      <c r="CI8" s="5" t="s">
        <v>3</v>
      </c>
      <c r="CJ8" s="5" t="s">
        <v>3</v>
      </c>
      <c r="CK8" s="5" t="s">
        <v>3</v>
      </c>
      <c r="CL8" s="5" t="s">
        <v>3</v>
      </c>
      <c r="CM8" s="5" t="s">
        <v>3</v>
      </c>
      <c r="CN8" s="5" t="s">
        <v>3</v>
      </c>
      <c r="CO8" s="5" t="s">
        <v>3</v>
      </c>
      <c r="CP8" s="5" t="s">
        <v>3</v>
      </c>
      <c r="CQ8" s="5" t="s">
        <v>3</v>
      </c>
      <c r="CR8" s="5" t="s">
        <v>3</v>
      </c>
      <c r="CS8" s="5" t="s">
        <v>3</v>
      </c>
      <c r="CT8" s="5" t="s">
        <v>3</v>
      </c>
      <c r="CU8" s="5" t="s">
        <v>3</v>
      </c>
      <c r="CV8" s="5" t="s">
        <v>3</v>
      </c>
      <c r="CW8" s="5" t="s">
        <v>3</v>
      </c>
      <c r="CX8" s="5" t="s">
        <v>3</v>
      </c>
      <c r="CY8" s="5" t="s">
        <v>3</v>
      </c>
      <c r="CZ8" s="5" t="s">
        <v>3</v>
      </c>
      <c r="DA8" s="5" t="s">
        <v>3</v>
      </c>
      <c r="DB8" s="5" t="s">
        <v>3</v>
      </c>
      <c r="DC8" s="5" t="s">
        <v>3</v>
      </c>
      <c r="DD8" s="5" t="s">
        <v>3</v>
      </c>
      <c r="DE8" s="5" t="s">
        <v>3</v>
      </c>
      <c r="DF8" s="5" t="s">
        <v>3</v>
      </c>
      <c r="DG8" s="5" t="s">
        <v>3</v>
      </c>
      <c r="DH8" s="5" t="s">
        <v>3</v>
      </c>
      <c r="DI8" s="5" t="s">
        <v>3</v>
      </c>
      <c r="DJ8" s="5" t="s">
        <v>3</v>
      </c>
      <c r="DK8" s="5" t="s">
        <v>3</v>
      </c>
      <c r="DL8" s="5" t="s">
        <v>3</v>
      </c>
      <c r="DM8" s="5" t="s">
        <v>3</v>
      </c>
      <c r="DN8" s="5" t="s">
        <v>3</v>
      </c>
      <c r="DO8" s="5" t="s">
        <v>3</v>
      </c>
      <c r="DP8" s="5" t="s">
        <v>3</v>
      </c>
      <c r="DQ8" s="5" t="s">
        <v>3</v>
      </c>
      <c r="DR8" s="5" t="s">
        <v>3</v>
      </c>
      <c r="DS8" s="5" t="s">
        <v>3</v>
      </c>
      <c r="DT8" s="5" t="s">
        <v>3</v>
      </c>
      <c r="DU8" s="5" t="s">
        <v>3</v>
      </c>
      <c r="DV8" s="5" t="s">
        <v>3</v>
      </c>
      <c r="DW8" s="5" t="s">
        <v>3</v>
      </c>
      <c r="DX8" s="5" t="s">
        <v>3</v>
      </c>
      <c r="DY8" s="5" t="s">
        <v>3</v>
      </c>
      <c r="DZ8" s="5" t="s">
        <v>3</v>
      </c>
      <c r="EA8" s="5" t="s">
        <v>3</v>
      </c>
      <c r="EB8" s="5" t="s">
        <v>3</v>
      </c>
      <c r="EC8" s="5" t="s">
        <v>3</v>
      </c>
      <c r="ED8" s="5" t="s">
        <v>3</v>
      </c>
      <c r="EE8" s="5" t="s">
        <v>3</v>
      </c>
      <c r="EF8" s="5" t="s">
        <v>3</v>
      </c>
      <c r="EG8" s="5" t="s">
        <v>3</v>
      </c>
      <c r="EH8" s="5" t="s">
        <v>3</v>
      </c>
      <c r="EI8" s="5" t="s">
        <v>3</v>
      </c>
      <c r="EJ8" s="5" t="s">
        <v>3</v>
      </c>
      <c r="EK8" s="5" t="s">
        <v>3</v>
      </c>
      <c r="EL8" s="5" t="s">
        <v>3</v>
      </c>
      <c r="EM8" s="5" t="s">
        <v>3</v>
      </c>
      <c r="EN8" s="5" t="s">
        <v>3</v>
      </c>
      <c r="EO8" s="5" t="s">
        <v>3</v>
      </c>
      <c r="EP8" s="5" t="s">
        <v>3</v>
      </c>
      <c r="EQ8" s="5" t="s">
        <v>3</v>
      </c>
      <c r="ER8" s="5" t="s">
        <v>3</v>
      </c>
      <c r="ES8" s="5" t="s">
        <v>3</v>
      </c>
      <c r="ET8" s="5" t="s">
        <v>3</v>
      </c>
      <c r="EU8" s="5" t="s">
        <v>3</v>
      </c>
      <c r="EV8" s="5" t="s">
        <v>3</v>
      </c>
      <c r="EW8" s="5" t="s">
        <v>3</v>
      </c>
      <c r="EX8" s="5" t="s">
        <v>3</v>
      </c>
      <c r="EY8" s="5" t="s">
        <v>3</v>
      </c>
      <c r="EZ8" s="5" t="s">
        <v>3</v>
      </c>
      <c r="FA8" s="5" t="s">
        <v>3</v>
      </c>
      <c r="FB8" s="5" t="s">
        <v>3</v>
      </c>
      <c r="FC8" s="5" t="s">
        <v>3</v>
      </c>
      <c r="FD8" s="5" t="s">
        <v>3</v>
      </c>
      <c r="FE8" s="5" t="s">
        <v>3</v>
      </c>
      <c r="FF8" s="5" t="s">
        <v>3</v>
      </c>
      <c r="FG8" s="5" t="s">
        <v>3</v>
      </c>
      <c r="FH8" s="5" t="s">
        <v>3</v>
      </c>
      <c r="FI8" s="5" t="s">
        <v>3</v>
      </c>
      <c r="FJ8" s="5" t="s">
        <v>3</v>
      </c>
      <c r="FK8" s="5" t="s">
        <v>3</v>
      </c>
      <c r="FL8" s="5" t="s">
        <v>3</v>
      </c>
      <c r="FM8" s="5" t="s">
        <v>3</v>
      </c>
      <c r="FN8" s="5" t="s">
        <v>3</v>
      </c>
      <c r="FO8" s="5" t="s">
        <v>3</v>
      </c>
      <c r="FP8" s="5" t="s">
        <v>3</v>
      </c>
      <c r="FQ8" s="5" t="s">
        <v>3</v>
      </c>
      <c r="FR8" s="5" t="s">
        <v>3</v>
      </c>
      <c r="FS8" s="5" t="s">
        <v>3</v>
      </c>
      <c r="FT8" s="5" t="s">
        <v>3</v>
      </c>
      <c r="FU8" s="5" t="s">
        <v>3</v>
      </c>
      <c r="FV8" s="5" t="s">
        <v>3</v>
      </c>
      <c r="FW8" s="5" t="s">
        <v>3</v>
      </c>
      <c r="FX8" s="5" t="s">
        <v>3</v>
      </c>
      <c r="FY8" s="5" t="s">
        <v>3</v>
      </c>
      <c r="FZ8" s="5" t="s">
        <v>3</v>
      </c>
      <c r="GA8" s="5" t="s">
        <v>3</v>
      </c>
      <c r="GB8" s="5" t="s">
        <v>3</v>
      </c>
      <c r="GC8" s="5" t="s">
        <v>3</v>
      </c>
      <c r="GD8" s="5" t="s">
        <v>3</v>
      </c>
      <c r="GE8" s="5" t="s">
        <v>3</v>
      </c>
      <c r="GF8" s="5" t="s">
        <v>3</v>
      </c>
      <c r="GG8" s="5" t="s">
        <v>3</v>
      </c>
      <c r="GH8" s="5" t="s">
        <v>3</v>
      </c>
      <c r="GI8" s="5" t="s">
        <v>3</v>
      </c>
      <c r="GJ8" s="5" t="s">
        <v>3</v>
      </c>
      <c r="GK8" s="5" t="s">
        <v>3</v>
      </c>
      <c r="GL8" s="5" t="s">
        <v>3</v>
      </c>
      <c r="GM8" s="5" t="s">
        <v>3</v>
      </c>
      <c r="GN8" s="5" t="s">
        <v>3</v>
      </c>
      <c r="GO8" s="5" t="s">
        <v>3</v>
      </c>
      <c r="GP8" s="5" t="s">
        <v>3</v>
      </c>
      <c r="GQ8" s="5" t="s">
        <v>3</v>
      </c>
      <c r="GR8" s="5" t="s">
        <v>3</v>
      </c>
      <c r="GS8" s="5" t="s">
        <v>3</v>
      </c>
      <c r="GT8" s="5" t="s">
        <v>3</v>
      </c>
      <c r="GU8" s="5" t="s">
        <v>3</v>
      </c>
      <c r="GV8" s="5" t="s">
        <v>3</v>
      </c>
      <c r="GW8" s="5" t="s">
        <v>3</v>
      </c>
      <c r="GX8" s="5" t="s">
        <v>3</v>
      </c>
      <c r="GY8" s="5" t="s">
        <v>3</v>
      </c>
      <c r="GZ8" s="5" t="s">
        <v>3</v>
      </c>
      <c r="HA8" s="5" t="s">
        <v>3</v>
      </c>
      <c r="HB8" s="5" t="s">
        <v>3</v>
      </c>
    </row>
    <row r="9" spans="1:210" s="7" customFormat="1" ht="11.25" customHeight="1" x14ac:dyDescent="0.25">
      <c r="L9" s="13"/>
      <c r="M9" s="13"/>
      <c r="P9" s="13" t="s">
        <v>3</v>
      </c>
      <c r="Q9" s="13" t="s">
        <v>3</v>
      </c>
      <c r="R9" s="13" t="s">
        <v>3</v>
      </c>
      <c r="S9" s="13" t="s">
        <v>3</v>
      </c>
      <c r="T9" s="13" t="s">
        <v>3</v>
      </c>
      <c r="U9" s="13" t="s">
        <v>3</v>
      </c>
      <c r="V9" s="13" t="s">
        <v>3</v>
      </c>
      <c r="W9" s="13">
        <f>$I$14</f>
        <v>3</v>
      </c>
      <c r="X9" s="13" t="s">
        <v>3</v>
      </c>
      <c r="Y9" s="13" t="s">
        <v>3</v>
      </c>
      <c r="Z9" s="13" t="s">
        <v>3</v>
      </c>
      <c r="AA9" s="13" t="s">
        <v>3</v>
      </c>
      <c r="AB9" s="13" t="s">
        <v>3</v>
      </c>
      <c r="AC9" s="13" t="s">
        <v>3</v>
      </c>
      <c r="AD9" s="13" t="s">
        <v>3</v>
      </c>
      <c r="AE9" s="13" t="s">
        <v>3</v>
      </c>
      <c r="AF9" s="13" t="s">
        <v>3</v>
      </c>
      <c r="AG9" s="13" t="s">
        <v>3</v>
      </c>
      <c r="AH9" s="13" t="s">
        <v>3</v>
      </c>
      <c r="AI9" s="13" t="s">
        <v>3</v>
      </c>
      <c r="AJ9" s="13" t="s">
        <v>3</v>
      </c>
      <c r="AK9" s="13" t="s">
        <v>3</v>
      </c>
      <c r="AL9" s="13" t="s">
        <v>3</v>
      </c>
      <c r="AM9" s="13">
        <f>$I$14</f>
        <v>3</v>
      </c>
      <c r="AN9" s="13" t="s">
        <v>3</v>
      </c>
      <c r="AO9" s="13" t="s">
        <v>3</v>
      </c>
      <c r="AP9" s="13" t="s">
        <v>3</v>
      </c>
      <c r="AQ9" s="13" t="s">
        <v>3</v>
      </c>
      <c r="AR9" s="13" t="s">
        <v>3</v>
      </c>
      <c r="AS9" s="13" t="s">
        <v>3</v>
      </c>
      <c r="AT9" s="13" t="s">
        <v>3</v>
      </c>
      <c r="AU9" s="13" t="s">
        <v>3</v>
      </c>
      <c r="AV9" s="13" t="s">
        <v>3</v>
      </c>
      <c r="AW9" s="13" t="s">
        <v>3</v>
      </c>
      <c r="AX9" s="13" t="s">
        <v>3</v>
      </c>
      <c r="AY9" s="13" t="s">
        <v>3</v>
      </c>
      <c r="AZ9" s="13" t="s">
        <v>3</v>
      </c>
      <c r="BA9" s="13" t="s">
        <v>3</v>
      </c>
      <c r="BB9" s="13" t="s">
        <v>3</v>
      </c>
      <c r="BC9" s="13" t="s">
        <v>3</v>
      </c>
      <c r="BD9" s="13" t="s">
        <v>3</v>
      </c>
      <c r="BE9" s="13" t="s">
        <v>3</v>
      </c>
      <c r="BF9" s="13" t="s">
        <v>3</v>
      </c>
      <c r="BG9" s="13" t="s">
        <v>3</v>
      </c>
      <c r="BH9" s="13" t="s">
        <v>3</v>
      </c>
      <c r="BI9" s="13" t="s">
        <v>3</v>
      </c>
      <c r="BJ9" s="13" t="s">
        <v>3</v>
      </c>
      <c r="BK9" s="13" t="s">
        <v>3</v>
      </c>
      <c r="BL9" s="13" t="s">
        <v>3</v>
      </c>
      <c r="BM9" s="13" t="s">
        <v>3</v>
      </c>
      <c r="BN9" s="13" t="s">
        <v>3</v>
      </c>
      <c r="BO9" s="13" t="s">
        <v>3</v>
      </c>
      <c r="BP9" s="13" t="s">
        <v>3</v>
      </c>
      <c r="BQ9" s="13" t="s">
        <v>3</v>
      </c>
      <c r="BR9" s="13" t="s">
        <v>3</v>
      </c>
      <c r="BS9" s="13" t="s">
        <v>3</v>
      </c>
      <c r="BT9" s="13" t="s">
        <v>3</v>
      </c>
      <c r="BU9" s="13" t="s">
        <v>3</v>
      </c>
      <c r="BV9" s="13" t="s">
        <v>3</v>
      </c>
      <c r="BW9" s="13" t="s">
        <v>3</v>
      </c>
      <c r="BX9" s="13" t="s">
        <v>3</v>
      </c>
      <c r="BY9" s="13" t="s">
        <v>3</v>
      </c>
      <c r="BZ9" s="13" t="s">
        <v>3</v>
      </c>
      <c r="CA9" s="13" t="s">
        <v>3</v>
      </c>
      <c r="CB9" s="13" t="s">
        <v>3</v>
      </c>
      <c r="CC9" s="13" t="s">
        <v>3</v>
      </c>
      <c r="CD9" s="13" t="s">
        <v>3</v>
      </c>
      <c r="CE9" s="13" t="s">
        <v>3</v>
      </c>
      <c r="CF9" s="13" t="s">
        <v>3</v>
      </c>
      <c r="CG9" s="13" t="s">
        <v>3</v>
      </c>
      <c r="CH9" s="13" t="s">
        <v>3</v>
      </c>
      <c r="CI9" s="13" t="s">
        <v>3</v>
      </c>
      <c r="CJ9" s="13" t="s">
        <v>3</v>
      </c>
      <c r="CK9" s="13" t="s">
        <v>3</v>
      </c>
      <c r="CL9" s="13" t="s">
        <v>3</v>
      </c>
      <c r="CM9" s="13" t="s">
        <v>3</v>
      </c>
      <c r="CN9" s="13" t="s">
        <v>3</v>
      </c>
      <c r="CO9" s="13" t="s">
        <v>3</v>
      </c>
      <c r="CP9" s="13" t="s">
        <v>3</v>
      </c>
      <c r="CQ9" s="13" t="s">
        <v>3</v>
      </c>
      <c r="CR9" s="13" t="s">
        <v>3</v>
      </c>
      <c r="CS9" s="13" t="s">
        <v>3</v>
      </c>
      <c r="CT9" s="13" t="s">
        <v>3</v>
      </c>
      <c r="CU9" s="13" t="s">
        <v>3</v>
      </c>
      <c r="CV9" s="13" t="s">
        <v>3</v>
      </c>
      <c r="CW9" s="13" t="s">
        <v>3</v>
      </c>
      <c r="CX9" s="13" t="s">
        <v>3</v>
      </c>
      <c r="CY9" s="13" t="s">
        <v>3</v>
      </c>
      <c r="CZ9" s="13" t="s">
        <v>3</v>
      </c>
      <c r="DA9" s="13" t="s">
        <v>3</v>
      </c>
      <c r="DB9" s="13" t="s">
        <v>3</v>
      </c>
      <c r="DC9" s="13" t="s">
        <v>3</v>
      </c>
      <c r="DD9" s="13" t="s">
        <v>3</v>
      </c>
      <c r="DE9" s="13" t="s">
        <v>3</v>
      </c>
      <c r="DF9" s="13" t="s">
        <v>3</v>
      </c>
      <c r="DG9" s="13" t="s">
        <v>3</v>
      </c>
      <c r="DH9" s="13" t="s">
        <v>3</v>
      </c>
      <c r="DI9" s="13" t="s">
        <v>3</v>
      </c>
      <c r="DJ9" s="13" t="s">
        <v>3</v>
      </c>
      <c r="DK9" s="13" t="s">
        <v>3</v>
      </c>
      <c r="DL9" s="13" t="s">
        <v>3</v>
      </c>
      <c r="DM9" s="13" t="s">
        <v>3</v>
      </c>
      <c r="DN9" s="13" t="s">
        <v>3</v>
      </c>
      <c r="DO9" s="13" t="s">
        <v>3</v>
      </c>
      <c r="DP9" s="13" t="s">
        <v>3</v>
      </c>
      <c r="DQ9" s="13" t="s">
        <v>3</v>
      </c>
      <c r="DR9" s="13" t="s">
        <v>3</v>
      </c>
      <c r="DS9" s="13" t="s">
        <v>3</v>
      </c>
      <c r="DT9" s="13" t="s">
        <v>3</v>
      </c>
      <c r="DU9" s="13" t="s">
        <v>3</v>
      </c>
      <c r="DV9" s="13" t="s">
        <v>3</v>
      </c>
      <c r="DW9" s="13" t="s">
        <v>3</v>
      </c>
      <c r="DX9" s="13" t="s">
        <v>3</v>
      </c>
      <c r="DY9" s="13" t="s">
        <v>3</v>
      </c>
      <c r="DZ9" s="13" t="s">
        <v>3</v>
      </c>
      <c r="EA9" s="13" t="s">
        <v>3</v>
      </c>
      <c r="EB9" s="13" t="s">
        <v>3</v>
      </c>
      <c r="EC9" s="13" t="s">
        <v>3</v>
      </c>
      <c r="ED9" s="13" t="s">
        <v>3</v>
      </c>
      <c r="EE9" s="13" t="s">
        <v>3</v>
      </c>
      <c r="EF9" s="13" t="s">
        <v>3</v>
      </c>
      <c r="EG9" s="13" t="s">
        <v>3</v>
      </c>
      <c r="EH9" s="13" t="s">
        <v>3</v>
      </c>
      <c r="EI9" s="13" t="s">
        <v>3</v>
      </c>
      <c r="EJ9" s="13" t="s">
        <v>3</v>
      </c>
      <c r="EK9" s="13" t="s">
        <v>3</v>
      </c>
      <c r="EL9" s="13" t="s">
        <v>3</v>
      </c>
      <c r="EM9" s="13" t="s">
        <v>3</v>
      </c>
      <c r="EN9" s="13" t="s">
        <v>3</v>
      </c>
      <c r="EO9" s="13" t="s">
        <v>3</v>
      </c>
      <c r="EP9" s="13" t="s">
        <v>3</v>
      </c>
      <c r="EQ9" s="13" t="s">
        <v>3</v>
      </c>
      <c r="ER9" s="13" t="s">
        <v>3</v>
      </c>
      <c r="ES9" s="13" t="s">
        <v>3</v>
      </c>
      <c r="ET9" s="13" t="s">
        <v>3</v>
      </c>
      <c r="EU9" s="13" t="s">
        <v>3</v>
      </c>
      <c r="EV9" s="13" t="s">
        <v>3</v>
      </c>
      <c r="EW9" s="13" t="s">
        <v>3</v>
      </c>
      <c r="EX9" s="13" t="s">
        <v>3</v>
      </c>
      <c r="EY9" s="13" t="s">
        <v>3</v>
      </c>
      <c r="EZ9" s="13" t="s">
        <v>3</v>
      </c>
      <c r="FA9" s="13" t="s">
        <v>3</v>
      </c>
      <c r="FB9" s="13" t="s">
        <v>3</v>
      </c>
      <c r="FC9" s="13" t="s">
        <v>3</v>
      </c>
      <c r="FD9" s="13" t="s">
        <v>3</v>
      </c>
      <c r="FE9" s="13" t="s">
        <v>3</v>
      </c>
      <c r="FF9" s="13" t="s">
        <v>3</v>
      </c>
      <c r="FG9" s="13" t="s">
        <v>3</v>
      </c>
      <c r="FH9" s="13" t="s">
        <v>3</v>
      </c>
      <c r="FI9" s="13" t="s">
        <v>3</v>
      </c>
      <c r="FJ9" s="13" t="s">
        <v>3</v>
      </c>
      <c r="FK9" s="13" t="s">
        <v>3</v>
      </c>
      <c r="FL9" s="13" t="s">
        <v>3</v>
      </c>
      <c r="FM9" s="13" t="s">
        <v>3</v>
      </c>
      <c r="FN9" s="13" t="s">
        <v>3</v>
      </c>
      <c r="FO9" s="13" t="s">
        <v>3</v>
      </c>
      <c r="FP9" s="13" t="s">
        <v>3</v>
      </c>
      <c r="FQ9" s="13" t="s">
        <v>3</v>
      </c>
      <c r="FR9" s="13" t="s">
        <v>3</v>
      </c>
      <c r="FS9" s="13" t="s">
        <v>3</v>
      </c>
      <c r="FT9" s="13" t="s">
        <v>3</v>
      </c>
      <c r="FU9" s="13" t="s">
        <v>3</v>
      </c>
      <c r="FV9" s="13" t="s">
        <v>3</v>
      </c>
      <c r="FW9" s="13" t="s">
        <v>3</v>
      </c>
      <c r="FX9" s="13" t="s">
        <v>3</v>
      </c>
      <c r="FY9" s="13" t="s">
        <v>3</v>
      </c>
      <c r="FZ9" s="13" t="s">
        <v>3</v>
      </c>
      <c r="GA9" s="13" t="s">
        <v>3</v>
      </c>
      <c r="GB9" s="13" t="s">
        <v>3</v>
      </c>
      <c r="GC9" s="13" t="s">
        <v>3</v>
      </c>
      <c r="GD9" s="13" t="s">
        <v>3</v>
      </c>
      <c r="GE9" s="13" t="s">
        <v>3</v>
      </c>
      <c r="GF9" s="13" t="s">
        <v>3</v>
      </c>
      <c r="GG9" s="13" t="s">
        <v>3</v>
      </c>
      <c r="GH9" s="13" t="s">
        <v>3</v>
      </c>
      <c r="GI9" s="13" t="s">
        <v>3</v>
      </c>
      <c r="GJ9" s="13" t="s">
        <v>3</v>
      </c>
      <c r="GK9" s="13" t="s">
        <v>3</v>
      </c>
      <c r="GL9" s="13" t="s">
        <v>3</v>
      </c>
      <c r="GM9" s="13" t="s">
        <v>3</v>
      </c>
      <c r="GN9" s="13" t="s">
        <v>3</v>
      </c>
      <c r="GO9" s="13" t="s">
        <v>3</v>
      </c>
      <c r="GP9" s="13" t="s">
        <v>3</v>
      </c>
      <c r="GQ9" s="13" t="s">
        <v>3</v>
      </c>
      <c r="GR9" s="13" t="s">
        <v>3</v>
      </c>
      <c r="GS9" s="13" t="s">
        <v>3</v>
      </c>
      <c r="GT9" s="13" t="s">
        <v>3</v>
      </c>
      <c r="GU9" s="13" t="s">
        <v>3</v>
      </c>
      <c r="GV9" s="13" t="s">
        <v>3</v>
      </c>
      <c r="GW9" s="13" t="s">
        <v>3</v>
      </c>
      <c r="GX9" s="13" t="s">
        <v>3</v>
      </c>
      <c r="GY9" s="13" t="s">
        <v>3</v>
      </c>
      <c r="GZ9" s="13" t="s">
        <v>3</v>
      </c>
      <c r="HA9" s="13" t="s">
        <v>3</v>
      </c>
      <c r="HB9" s="13" t="s">
        <v>3</v>
      </c>
    </row>
    <row r="10" spans="1:210" s="12" customFormat="1" ht="10.5" customHeight="1" thickBot="1" x14ac:dyDescent="0.3">
      <c r="L10" s="5"/>
      <c r="M10" s="5"/>
      <c r="P10" s="5" t="s">
        <v>3</v>
      </c>
      <c r="Q10" s="5" t="s">
        <v>3</v>
      </c>
      <c r="R10" s="5" t="s">
        <v>3</v>
      </c>
      <c r="S10" s="5" t="s">
        <v>3</v>
      </c>
      <c r="T10" s="5" t="s">
        <v>3</v>
      </c>
      <c r="U10" s="5" t="s">
        <v>3</v>
      </c>
      <c r="V10" s="5" t="s">
        <v>3</v>
      </c>
      <c r="W10" s="5" t="s">
        <v>6</v>
      </c>
      <c r="X10" s="5" t="s">
        <v>3</v>
      </c>
      <c r="Y10" s="5" t="s">
        <v>3</v>
      </c>
      <c r="Z10" s="5" t="s">
        <v>3</v>
      </c>
      <c r="AA10" s="5" t="s">
        <v>3</v>
      </c>
      <c r="AB10" s="5" t="s">
        <v>3</v>
      </c>
      <c r="AC10" s="5" t="s">
        <v>3</v>
      </c>
      <c r="AD10" s="5" t="s">
        <v>3</v>
      </c>
      <c r="AE10" s="5" t="s">
        <v>3</v>
      </c>
      <c r="AF10" s="5" t="s">
        <v>3</v>
      </c>
      <c r="AG10" s="5" t="s">
        <v>3</v>
      </c>
      <c r="AH10" s="5" t="s">
        <v>3</v>
      </c>
      <c r="AI10" s="5" t="s">
        <v>3</v>
      </c>
      <c r="AJ10" s="5" t="s">
        <v>3</v>
      </c>
      <c r="AK10" s="5" t="s">
        <v>3</v>
      </c>
      <c r="AL10" s="5" t="s">
        <v>3</v>
      </c>
      <c r="AM10" s="5" t="s">
        <v>6</v>
      </c>
      <c r="AN10" s="5" t="s">
        <v>3</v>
      </c>
      <c r="AO10" s="5" t="s">
        <v>3</v>
      </c>
      <c r="AP10" s="5" t="s">
        <v>3</v>
      </c>
      <c r="AQ10" s="5" t="s">
        <v>3</v>
      </c>
      <c r="AR10" s="5" t="s">
        <v>3</v>
      </c>
      <c r="AS10" s="5" t="s">
        <v>3</v>
      </c>
      <c r="AT10" s="5" t="s">
        <v>3</v>
      </c>
      <c r="AU10" s="5" t="s">
        <v>3</v>
      </c>
      <c r="AV10" s="5" t="s">
        <v>3</v>
      </c>
      <c r="AW10" s="5" t="s">
        <v>3</v>
      </c>
      <c r="AX10" s="5" t="s">
        <v>3</v>
      </c>
      <c r="AY10" s="5" t="s">
        <v>3</v>
      </c>
      <c r="AZ10" s="5" t="s">
        <v>3</v>
      </c>
      <c r="BA10" s="5" t="s">
        <v>3</v>
      </c>
      <c r="BB10" s="5" t="s">
        <v>3</v>
      </c>
      <c r="BC10" s="5" t="s">
        <v>3</v>
      </c>
      <c r="BD10" s="5" t="s">
        <v>3</v>
      </c>
      <c r="BE10" s="5" t="s">
        <v>3</v>
      </c>
      <c r="BF10" s="5" t="s">
        <v>3</v>
      </c>
      <c r="BG10" s="5" t="s">
        <v>3</v>
      </c>
      <c r="BH10" s="5" t="s">
        <v>3</v>
      </c>
      <c r="BI10" s="5" t="s">
        <v>3</v>
      </c>
      <c r="BJ10" s="5" t="s">
        <v>3</v>
      </c>
      <c r="BK10" s="5" t="s">
        <v>3</v>
      </c>
      <c r="BL10" s="5" t="s">
        <v>3</v>
      </c>
      <c r="BM10" s="5" t="s">
        <v>3</v>
      </c>
      <c r="BN10" s="5" t="s">
        <v>3</v>
      </c>
      <c r="BO10" s="5" t="s">
        <v>3</v>
      </c>
      <c r="BP10" s="5" t="s">
        <v>3</v>
      </c>
      <c r="BQ10" s="5" t="s">
        <v>3</v>
      </c>
      <c r="BR10" s="5" t="s">
        <v>3</v>
      </c>
      <c r="BS10" s="5" t="s">
        <v>3</v>
      </c>
      <c r="BT10" s="5" t="s">
        <v>3</v>
      </c>
      <c r="BU10" s="5" t="s">
        <v>3</v>
      </c>
      <c r="BV10" s="5" t="s">
        <v>3</v>
      </c>
      <c r="BW10" s="5" t="s">
        <v>3</v>
      </c>
      <c r="BX10" s="5" t="s">
        <v>3</v>
      </c>
      <c r="BY10" s="5" t="s">
        <v>3</v>
      </c>
      <c r="BZ10" s="5" t="s">
        <v>3</v>
      </c>
      <c r="CA10" s="5" t="s">
        <v>3</v>
      </c>
      <c r="CB10" s="5" t="s">
        <v>3</v>
      </c>
      <c r="CC10" s="5" t="s">
        <v>3</v>
      </c>
      <c r="CD10" s="5" t="s">
        <v>3</v>
      </c>
      <c r="CE10" s="5" t="s">
        <v>3</v>
      </c>
      <c r="CF10" s="5" t="s">
        <v>3</v>
      </c>
      <c r="CG10" s="5" t="s">
        <v>3</v>
      </c>
      <c r="CH10" s="5" t="s">
        <v>3</v>
      </c>
      <c r="CI10" s="5" t="s">
        <v>3</v>
      </c>
      <c r="CJ10" s="5" t="s">
        <v>3</v>
      </c>
      <c r="CK10" s="5" t="s">
        <v>3</v>
      </c>
      <c r="CL10" s="5" t="s">
        <v>3</v>
      </c>
      <c r="CM10" s="5" t="s">
        <v>3</v>
      </c>
      <c r="CN10" s="5" t="s">
        <v>3</v>
      </c>
      <c r="CO10" s="5" t="s">
        <v>3</v>
      </c>
      <c r="CP10" s="5" t="s">
        <v>3</v>
      </c>
      <c r="CQ10" s="5" t="s">
        <v>3</v>
      </c>
      <c r="CR10" s="5" t="s">
        <v>3</v>
      </c>
      <c r="CS10" s="5" t="s">
        <v>3</v>
      </c>
      <c r="CT10" s="5" t="s">
        <v>3</v>
      </c>
      <c r="CU10" s="5" t="s">
        <v>3</v>
      </c>
      <c r="CV10" s="5" t="s">
        <v>3</v>
      </c>
      <c r="CW10" s="5" t="s">
        <v>3</v>
      </c>
      <c r="CX10" s="5" t="s">
        <v>3</v>
      </c>
      <c r="CY10" s="5" t="s">
        <v>3</v>
      </c>
      <c r="CZ10" s="5" t="s">
        <v>3</v>
      </c>
      <c r="DA10" s="5" t="s">
        <v>3</v>
      </c>
      <c r="DB10" s="5" t="s">
        <v>3</v>
      </c>
      <c r="DC10" s="5" t="s">
        <v>3</v>
      </c>
      <c r="DD10" s="5" t="s">
        <v>3</v>
      </c>
      <c r="DE10" s="5" t="s">
        <v>3</v>
      </c>
      <c r="DF10" s="5" t="s">
        <v>3</v>
      </c>
      <c r="DG10" s="5" t="s">
        <v>3</v>
      </c>
      <c r="DH10" s="5" t="s">
        <v>3</v>
      </c>
      <c r="DI10" s="5" t="s">
        <v>3</v>
      </c>
      <c r="DJ10" s="5" t="s">
        <v>3</v>
      </c>
      <c r="DK10" s="5" t="s">
        <v>3</v>
      </c>
      <c r="DL10" s="5" t="s">
        <v>3</v>
      </c>
      <c r="DM10" s="5" t="s">
        <v>3</v>
      </c>
      <c r="DN10" s="5" t="s">
        <v>3</v>
      </c>
      <c r="DO10" s="5" t="s">
        <v>3</v>
      </c>
      <c r="DP10" s="5" t="s">
        <v>3</v>
      </c>
      <c r="DQ10" s="5" t="s">
        <v>3</v>
      </c>
      <c r="DR10" s="5" t="s">
        <v>3</v>
      </c>
      <c r="DS10" s="5" t="s">
        <v>3</v>
      </c>
      <c r="DT10" s="5" t="s">
        <v>3</v>
      </c>
      <c r="DU10" s="5" t="s">
        <v>3</v>
      </c>
      <c r="DV10" s="5" t="s">
        <v>3</v>
      </c>
      <c r="DW10" s="5" t="s">
        <v>3</v>
      </c>
      <c r="DX10" s="5" t="s">
        <v>3</v>
      </c>
      <c r="DY10" s="5" t="s">
        <v>3</v>
      </c>
      <c r="DZ10" s="5" t="s">
        <v>3</v>
      </c>
      <c r="EA10" s="5" t="s">
        <v>3</v>
      </c>
      <c r="EB10" s="5" t="s">
        <v>3</v>
      </c>
      <c r="EC10" s="5" t="s">
        <v>3</v>
      </c>
      <c r="ED10" s="5" t="s">
        <v>3</v>
      </c>
      <c r="EE10" s="5" t="s">
        <v>3</v>
      </c>
      <c r="EF10" s="5" t="s">
        <v>3</v>
      </c>
      <c r="EG10" s="5" t="s">
        <v>3</v>
      </c>
      <c r="EH10" s="5" t="s">
        <v>3</v>
      </c>
      <c r="EI10" s="5" t="s">
        <v>3</v>
      </c>
      <c r="EJ10" s="5" t="s">
        <v>3</v>
      </c>
      <c r="EK10" s="5" t="s">
        <v>3</v>
      </c>
      <c r="EL10" s="5" t="s">
        <v>3</v>
      </c>
      <c r="EM10" s="5" t="s">
        <v>3</v>
      </c>
      <c r="EN10" s="5" t="s">
        <v>3</v>
      </c>
      <c r="EO10" s="5" t="s">
        <v>3</v>
      </c>
      <c r="EP10" s="5" t="s">
        <v>3</v>
      </c>
      <c r="EQ10" s="5" t="s">
        <v>3</v>
      </c>
      <c r="ER10" s="5" t="s">
        <v>3</v>
      </c>
      <c r="ES10" s="5" t="s">
        <v>3</v>
      </c>
      <c r="ET10" s="5" t="s">
        <v>3</v>
      </c>
      <c r="EU10" s="5" t="s">
        <v>3</v>
      </c>
      <c r="EV10" s="5" t="s">
        <v>3</v>
      </c>
      <c r="EW10" s="5" t="s">
        <v>3</v>
      </c>
      <c r="EX10" s="5" t="s">
        <v>3</v>
      </c>
      <c r="EY10" s="5" t="s">
        <v>3</v>
      </c>
      <c r="EZ10" s="5" t="s">
        <v>3</v>
      </c>
      <c r="FA10" s="5" t="s">
        <v>3</v>
      </c>
      <c r="FB10" s="5" t="s">
        <v>3</v>
      </c>
      <c r="FC10" s="5" t="s">
        <v>3</v>
      </c>
      <c r="FD10" s="5" t="s">
        <v>3</v>
      </c>
      <c r="FE10" s="5" t="s">
        <v>3</v>
      </c>
      <c r="FF10" s="5" t="s">
        <v>3</v>
      </c>
      <c r="FG10" s="5" t="s">
        <v>3</v>
      </c>
      <c r="FH10" s="5" t="s">
        <v>3</v>
      </c>
      <c r="FI10" s="5" t="s">
        <v>3</v>
      </c>
      <c r="FJ10" s="5" t="s">
        <v>3</v>
      </c>
      <c r="FK10" s="5" t="s">
        <v>3</v>
      </c>
      <c r="FL10" s="5" t="s">
        <v>3</v>
      </c>
      <c r="FM10" s="5" t="s">
        <v>3</v>
      </c>
      <c r="FN10" s="5" t="s">
        <v>3</v>
      </c>
      <c r="FO10" s="5" t="s">
        <v>3</v>
      </c>
      <c r="FP10" s="5" t="s">
        <v>3</v>
      </c>
      <c r="FQ10" s="5" t="s">
        <v>3</v>
      </c>
      <c r="FR10" s="5" t="s">
        <v>3</v>
      </c>
      <c r="FS10" s="5" t="s">
        <v>3</v>
      </c>
      <c r="FT10" s="5" t="s">
        <v>3</v>
      </c>
      <c r="FU10" s="5" t="s">
        <v>3</v>
      </c>
      <c r="FV10" s="5" t="s">
        <v>3</v>
      </c>
      <c r="FW10" s="5" t="s">
        <v>3</v>
      </c>
      <c r="FX10" s="5" t="s">
        <v>3</v>
      </c>
      <c r="FY10" s="5" t="s">
        <v>3</v>
      </c>
      <c r="FZ10" s="5" t="s">
        <v>3</v>
      </c>
      <c r="GA10" s="5" t="s">
        <v>3</v>
      </c>
      <c r="GB10" s="5" t="s">
        <v>3</v>
      </c>
      <c r="GC10" s="5" t="s">
        <v>3</v>
      </c>
      <c r="GD10" s="5" t="s">
        <v>3</v>
      </c>
      <c r="GE10" s="5" t="s">
        <v>3</v>
      </c>
      <c r="GF10" s="5" t="s">
        <v>3</v>
      </c>
      <c r="GG10" s="5" t="s">
        <v>3</v>
      </c>
      <c r="GH10" s="5" t="s">
        <v>3</v>
      </c>
      <c r="GI10" s="5" t="s">
        <v>3</v>
      </c>
      <c r="GJ10" s="5" t="s">
        <v>3</v>
      </c>
      <c r="GK10" s="5" t="s">
        <v>3</v>
      </c>
      <c r="GL10" s="5" t="s">
        <v>3</v>
      </c>
      <c r="GM10" s="5" t="s">
        <v>3</v>
      </c>
      <c r="GN10" s="5" t="s">
        <v>3</v>
      </c>
      <c r="GO10" s="5" t="s">
        <v>3</v>
      </c>
      <c r="GP10" s="5" t="s">
        <v>3</v>
      </c>
      <c r="GQ10" s="5" t="s">
        <v>3</v>
      </c>
      <c r="GR10" s="5" t="s">
        <v>3</v>
      </c>
      <c r="GS10" s="5" t="s">
        <v>3</v>
      </c>
      <c r="GT10" s="5" t="s">
        <v>3</v>
      </c>
      <c r="GU10" s="5" t="s">
        <v>3</v>
      </c>
      <c r="GV10" s="5" t="s">
        <v>3</v>
      </c>
      <c r="GW10" s="5" t="s">
        <v>3</v>
      </c>
      <c r="GX10" s="5" t="s">
        <v>3</v>
      </c>
      <c r="GY10" s="5" t="s">
        <v>3</v>
      </c>
      <c r="GZ10" s="5" t="s">
        <v>3</v>
      </c>
      <c r="HA10" s="5" t="s">
        <v>3</v>
      </c>
      <c r="HB10" s="5" t="s">
        <v>3</v>
      </c>
    </row>
    <row r="11" spans="1:210" ht="11.25" customHeight="1" thickBot="1" x14ac:dyDescent="0.3">
      <c r="C11" s="4"/>
      <c r="J11" s="4"/>
      <c r="K11" s="4"/>
      <c r="P11" s="5" t="s">
        <v>3</v>
      </c>
      <c r="Q11" s="5" t="s">
        <v>3</v>
      </c>
      <c r="R11" s="5" t="s">
        <v>3</v>
      </c>
      <c r="S11" s="10" t="s">
        <v>14</v>
      </c>
      <c r="T11" s="5" t="s">
        <v>4</v>
      </c>
      <c r="U11" s="5" t="s">
        <v>4</v>
      </c>
      <c r="V11" s="5" t="s">
        <v>4</v>
      </c>
      <c r="W11" s="27" t="str">
        <f>$H$5</f>
        <v>Trf.</v>
      </c>
      <c r="X11" s="5" t="s">
        <v>4</v>
      </c>
      <c r="Y11" s="5" t="s">
        <v>4</v>
      </c>
      <c r="Z11" s="5" t="s">
        <v>4</v>
      </c>
      <c r="AA11" s="11" t="s">
        <v>14</v>
      </c>
      <c r="AB11" s="5" t="s">
        <v>3</v>
      </c>
      <c r="AC11" s="5" t="s">
        <v>3</v>
      </c>
      <c r="AD11" s="5" t="s">
        <v>3</v>
      </c>
      <c r="AE11" s="5" t="s">
        <v>3</v>
      </c>
      <c r="AF11" s="5" t="s">
        <v>3</v>
      </c>
      <c r="AG11" s="5" t="s">
        <v>3</v>
      </c>
      <c r="AH11" s="5" t="s">
        <v>3</v>
      </c>
      <c r="AI11" s="10" t="s">
        <v>14</v>
      </c>
      <c r="AJ11" s="5" t="s">
        <v>4</v>
      </c>
      <c r="AK11" s="5" t="s">
        <v>4</v>
      </c>
      <c r="AL11" s="5" t="s">
        <v>4</v>
      </c>
      <c r="AM11" s="5" t="str">
        <f>$K$5</f>
        <v>N</v>
      </c>
      <c r="AN11" s="5" t="s">
        <v>4</v>
      </c>
      <c r="AO11" s="5" t="s">
        <v>4</v>
      </c>
      <c r="AP11" s="5" t="s">
        <v>4</v>
      </c>
      <c r="AQ11" s="11" t="s">
        <v>14</v>
      </c>
      <c r="AR11" s="5" t="s">
        <v>3</v>
      </c>
      <c r="AS11" s="5" t="s">
        <v>3</v>
      </c>
      <c r="AT11" s="5" t="s">
        <v>3</v>
      </c>
      <c r="AU11" s="5" t="s">
        <v>3</v>
      </c>
      <c r="AV11" s="5" t="s">
        <v>3</v>
      </c>
      <c r="AW11" s="5" t="s">
        <v>3</v>
      </c>
      <c r="AX11" s="5" t="s">
        <v>3</v>
      </c>
      <c r="AY11" s="5" t="s">
        <v>3</v>
      </c>
      <c r="AZ11" s="5" t="s">
        <v>3</v>
      </c>
      <c r="BA11" s="5" t="s">
        <v>3</v>
      </c>
      <c r="BB11" s="5" t="s">
        <v>3</v>
      </c>
      <c r="BC11" s="5" t="s">
        <v>3</v>
      </c>
      <c r="BD11" s="5" t="s">
        <v>3</v>
      </c>
      <c r="BE11" s="5" t="s">
        <v>3</v>
      </c>
      <c r="BF11" s="5" t="s">
        <v>3</v>
      </c>
      <c r="BG11" s="5" t="s">
        <v>3</v>
      </c>
      <c r="BH11" s="5" t="s">
        <v>3</v>
      </c>
      <c r="BI11" s="5" t="s">
        <v>3</v>
      </c>
      <c r="BJ11" s="5" t="s">
        <v>3</v>
      </c>
      <c r="BK11" s="5" t="s">
        <v>3</v>
      </c>
      <c r="BL11" s="5" t="s">
        <v>3</v>
      </c>
      <c r="BM11" s="5" t="s">
        <v>3</v>
      </c>
      <c r="BN11" s="5" t="s">
        <v>3</v>
      </c>
      <c r="BO11" s="5" t="s">
        <v>3</v>
      </c>
      <c r="BP11" s="5" t="s">
        <v>3</v>
      </c>
      <c r="BQ11" s="5" t="s">
        <v>3</v>
      </c>
      <c r="BR11" s="5" t="s">
        <v>3</v>
      </c>
      <c r="BS11" s="5" t="s">
        <v>3</v>
      </c>
      <c r="BT11" s="5" t="s">
        <v>3</v>
      </c>
      <c r="BU11" s="5" t="s">
        <v>3</v>
      </c>
      <c r="BV11" s="5" t="s">
        <v>3</v>
      </c>
      <c r="BW11" s="5" t="s">
        <v>3</v>
      </c>
      <c r="BX11" s="5" t="s">
        <v>3</v>
      </c>
      <c r="BY11" s="5" t="s">
        <v>3</v>
      </c>
      <c r="BZ11" s="5" t="s">
        <v>3</v>
      </c>
      <c r="CA11" s="5" t="s">
        <v>3</v>
      </c>
      <c r="CB11" s="5" t="s">
        <v>3</v>
      </c>
      <c r="CC11" s="5" t="s">
        <v>3</v>
      </c>
      <c r="CD11" s="5" t="s">
        <v>3</v>
      </c>
      <c r="CE11" s="5" t="s">
        <v>3</v>
      </c>
      <c r="CF11" s="5" t="s">
        <v>3</v>
      </c>
      <c r="CG11" s="5" t="s">
        <v>3</v>
      </c>
      <c r="CH11" s="5" t="s">
        <v>3</v>
      </c>
      <c r="CI11" s="5" t="s">
        <v>3</v>
      </c>
      <c r="CJ11" s="5" t="s">
        <v>3</v>
      </c>
      <c r="CK11" s="5" t="s">
        <v>3</v>
      </c>
      <c r="CL11" s="5" t="s">
        <v>3</v>
      </c>
      <c r="CM11" s="5" t="s">
        <v>3</v>
      </c>
      <c r="CN11" s="5" t="s">
        <v>3</v>
      </c>
      <c r="CO11" s="5" t="s">
        <v>3</v>
      </c>
      <c r="CP11" s="5" t="s">
        <v>3</v>
      </c>
      <c r="CQ11" s="5" t="s">
        <v>3</v>
      </c>
      <c r="CR11" s="5" t="s">
        <v>3</v>
      </c>
      <c r="CS11" s="5" t="s">
        <v>3</v>
      </c>
      <c r="CT11" s="5" t="s">
        <v>3</v>
      </c>
      <c r="CU11" s="5" t="s">
        <v>3</v>
      </c>
      <c r="CV11" s="5" t="s">
        <v>3</v>
      </c>
      <c r="CW11" s="5" t="s">
        <v>3</v>
      </c>
      <c r="CX11" s="5" t="s">
        <v>3</v>
      </c>
      <c r="CY11" s="5" t="s">
        <v>3</v>
      </c>
      <c r="CZ11" s="5" t="s">
        <v>3</v>
      </c>
      <c r="DA11" s="5" t="s">
        <v>3</v>
      </c>
      <c r="DB11" s="5" t="s">
        <v>3</v>
      </c>
      <c r="DC11" s="5" t="s">
        <v>3</v>
      </c>
      <c r="DD11" s="5" t="s">
        <v>3</v>
      </c>
      <c r="DE11" s="5" t="s">
        <v>3</v>
      </c>
      <c r="DF11" s="5" t="s">
        <v>3</v>
      </c>
      <c r="DG11" s="5" t="s">
        <v>3</v>
      </c>
      <c r="DH11" s="5" t="s">
        <v>3</v>
      </c>
      <c r="DI11" s="5" t="s">
        <v>3</v>
      </c>
      <c r="DJ11" s="5" t="s">
        <v>3</v>
      </c>
      <c r="DK11" s="5" t="s">
        <v>3</v>
      </c>
      <c r="DL11" s="5" t="s">
        <v>3</v>
      </c>
      <c r="DM11" s="5" t="s">
        <v>3</v>
      </c>
      <c r="DN11" s="5" t="s">
        <v>3</v>
      </c>
      <c r="DO11" s="5" t="s">
        <v>3</v>
      </c>
      <c r="DP11" s="5" t="s">
        <v>3</v>
      </c>
      <c r="DQ11" s="5" t="s">
        <v>3</v>
      </c>
      <c r="DR11" s="5" t="s">
        <v>3</v>
      </c>
      <c r="DS11" s="5" t="s">
        <v>3</v>
      </c>
      <c r="DT11" s="5" t="s">
        <v>3</v>
      </c>
      <c r="DU11" s="5" t="s">
        <v>3</v>
      </c>
      <c r="DV11" s="5" t="s">
        <v>3</v>
      </c>
      <c r="DW11" s="5" t="s">
        <v>3</v>
      </c>
      <c r="DX11" s="5" t="s">
        <v>3</v>
      </c>
      <c r="DY11" s="5" t="s">
        <v>3</v>
      </c>
      <c r="DZ11" s="5" t="s">
        <v>3</v>
      </c>
      <c r="EA11" s="5" t="s">
        <v>3</v>
      </c>
      <c r="EB11" s="5" t="s">
        <v>3</v>
      </c>
      <c r="EC11" s="5" t="s">
        <v>3</v>
      </c>
      <c r="ED11" s="5" t="s">
        <v>3</v>
      </c>
      <c r="EE11" s="5" t="s">
        <v>3</v>
      </c>
      <c r="EF11" s="5" t="s">
        <v>3</v>
      </c>
      <c r="EG11" s="5" t="s">
        <v>3</v>
      </c>
      <c r="EH11" s="5" t="s">
        <v>3</v>
      </c>
      <c r="EI11" s="5" t="s">
        <v>3</v>
      </c>
      <c r="EJ11" s="5" t="s">
        <v>3</v>
      </c>
      <c r="EK11" s="5" t="s">
        <v>3</v>
      </c>
      <c r="EL11" s="5" t="s">
        <v>3</v>
      </c>
      <c r="EM11" s="5" t="s">
        <v>3</v>
      </c>
      <c r="EN11" s="5" t="s">
        <v>3</v>
      </c>
      <c r="EO11" s="5" t="s">
        <v>3</v>
      </c>
      <c r="EP11" s="5" t="s">
        <v>3</v>
      </c>
      <c r="EQ11" s="5" t="s">
        <v>3</v>
      </c>
      <c r="ER11" s="5" t="s">
        <v>3</v>
      </c>
      <c r="ES11" s="5" t="s">
        <v>3</v>
      </c>
      <c r="ET11" s="5" t="s">
        <v>3</v>
      </c>
      <c r="EU11" s="5" t="s">
        <v>3</v>
      </c>
      <c r="EV11" s="5" t="s">
        <v>3</v>
      </c>
      <c r="EW11" s="5" t="s">
        <v>3</v>
      </c>
      <c r="EX11" s="5" t="s">
        <v>3</v>
      </c>
      <c r="EY11" s="5" t="s">
        <v>3</v>
      </c>
      <c r="EZ11" s="5" t="s">
        <v>3</v>
      </c>
      <c r="FA11" s="5" t="s">
        <v>3</v>
      </c>
      <c r="FB11" s="5" t="s">
        <v>3</v>
      </c>
      <c r="FC11" s="5" t="s">
        <v>3</v>
      </c>
      <c r="FD11" s="5" t="s">
        <v>3</v>
      </c>
      <c r="FE11" s="5" t="s">
        <v>3</v>
      </c>
      <c r="FF11" s="5" t="s">
        <v>3</v>
      </c>
      <c r="FG11" s="5" t="s">
        <v>3</v>
      </c>
      <c r="FH11" s="5" t="s">
        <v>3</v>
      </c>
      <c r="FI11" s="5" t="s">
        <v>3</v>
      </c>
      <c r="FJ11" s="5" t="s">
        <v>3</v>
      </c>
      <c r="FK11" s="5" t="s">
        <v>3</v>
      </c>
      <c r="FL11" s="5" t="s">
        <v>3</v>
      </c>
      <c r="FM11" s="5" t="s">
        <v>3</v>
      </c>
      <c r="FN11" s="5" t="s">
        <v>3</v>
      </c>
      <c r="FO11" s="5" t="s">
        <v>3</v>
      </c>
      <c r="FP11" s="5" t="s">
        <v>3</v>
      </c>
      <c r="FQ11" s="5" t="s">
        <v>3</v>
      </c>
      <c r="FR11" s="5" t="s">
        <v>3</v>
      </c>
      <c r="FS11" s="5" t="s">
        <v>3</v>
      </c>
      <c r="FT11" s="5" t="s">
        <v>3</v>
      </c>
      <c r="FU11" s="5" t="s">
        <v>3</v>
      </c>
      <c r="FV11" s="5" t="s">
        <v>3</v>
      </c>
      <c r="FW11" s="5" t="s">
        <v>3</v>
      </c>
      <c r="FX11" s="5" t="s">
        <v>3</v>
      </c>
      <c r="FY11" s="5" t="s">
        <v>3</v>
      </c>
      <c r="FZ11" s="5" t="s">
        <v>3</v>
      </c>
      <c r="GA11" s="5" t="s">
        <v>3</v>
      </c>
      <c r="GB11" s="5" t="s">
        <v>3</v>
      </c>
      <c r="GC11" s="5" t="s">
        <v>3</v>
      </c>
      <c r="GD11" s="5" t="s">
        <v>3</v>
      </c>
      <c r="GE11" s="5" t="s">
        <v>3</v>
      </c>
      <c r="GF11" s="5" t="s">
        <v>3</v>
      </c>
      <c r="GG11" s="5" t="s">
        <v>3</v>
      </c>
      <c r="GH11" s="5" t="s">
        <v>3</v>
      </c>
      <c r="GI11" s="5" t="s">
        <v>3</v>
      </c>
      <c r="GJ11" s="5" t="s">
        <v>3</v>
      </c>
      <c r="GK11" s="5" t="s">
        <v>3</v>
      </c>
      <c r="GL11" s="5" t="s">
        <v>3</v>
      </c>
      <c r="GM11" s="5" t="s">
        <v>3</v>
      </c>
      <c r="GN11" s="5" t="s">
        <v>3</v>
      </c>
      <c r="GO11" s="5" t="s">
        <v>3</v>
      </c>
      <c r="GP11" s="5" t="s">
        <v>3</v>
      </c>
      <c r="GQ11" s="5" t="s">
        <v>3</v>
      </c>
      <c r="GR11" s="5" t="s">
        <v>3</v>
      </c>
      <c r="GS11" s="5" t="s">
        <v>3</v>
      </c>
      <c r="GT11" s="5" t="s">
        <v>3</v>
      </c>
      <c r="GU11" s="5" t="s">
        <v>3</v>
      </c>
      <c r="GV11" s="5" t="s">
        <v>3</v>
      </c>
      <c r="GW11" s="5" t="s">
        <v>3</v>
      </c>
      <c r="GX11" s="5" t="s">
        <v>3</v>
      </c>
      <c r="GY11" s="5" t="s">
        <v>3</v>
      </c>
      <c r="GZ11" s="5" t="s">
        <v>3</v>
      </c>
      <c r="HA11" s="5" t="s">
        <v>3</v>
      </c>
      <c r="HB11" s="5" t="s">
        <v>3</v>
      </c>
    </row>
    <row r="12" spans="1:210" s="12" customFormat="1" ht="10.5" customHeight="1" x14ac:dyDescent="0.25">
      <c r="L12" s="5"/>
      <c r="M12" s="5"/>
      <c r="P12" s="5" t="s">
        <v>3</v>
      </c>
      <c r="Q12" s="5" t="s">
        <v>3</v>
      </c>
      <c r="R12" s="5" t="s">
        <v>3</v>
      </c>
      <c r="S12" s="5" t="s">
        <v>6</v>
      </c>
      <c r="T12" s="5" t="s">
        <v>3</v>
      </c>
      <c r="U12" s="5" t="s">
        <v>3</v>
      </c>
      <c r="V12" s="5" t="s">
        <v>3</v>
      </c>
      <c r="W12" s="5" t="s">
        <v>3</v>
      </c>
      <c r="X12" s="5" t="s">
        <v>3</v>
      </c>
      <c r="Y12" s="5" t="s">
        <v>3</v>
      </c>
      <c r="Z12" s="5" t="s">
        <v>3</v>
      </c>
      <c r="AA12" s="5" t="s">
        <v>6</v>
      </c>
      <c r="AB12" s="5" t="s">
        <v>3</v>
      </c>
      <c r="AC12" s="5" t="s">
        <v>3</v>
      </c>
      <c r="AD12" s="5" t="s">
        <v>3</v>
      </c>
      <c r="AE12" s="5" t="s">
        <v>3</v>
      </c>
      <c r="AF12" s="5" t="s">
        <v>3</v>
      </c>
      <c r="AG12" s="5" t="s">
        <v>3</v>
      </c>
      <c r="AH12" s="5" t="s">
        <v>3</v>
      </c>
      <c r="AI12" s="5" t="s">
        <v>6</v>
      </c>
      <c r="AJ12" s="5" t="s">
        <v>3</v>
      </c>
      <c r="AK12" s="5" t="s">
        <v>3</v>
      </c>
      <c r="AL12" s="5" t="s">
        <v>3</v>
      </c>
      <c r="AM12" s="5" t="s">
        <v>3</v>
      </c>
      <c r="AN12" s="5" t="s">
        <v>3</v>
      </c>
      <c r="AO12" s="5" t="s">
        <v>3</v>
      </c>
      <c r="AP12" s="5" t="s">
        <v>3</v>
      </c>
      <c r="AQ12" s="5" t="s">
        <v>6</v>
      </c>
      <c r="AR12" s="5" t="s">
        <v>3</v>
      </c>
      <c r="AS12" s="5" t="s">
        <v>3</v>
      </c>
      <c r="AT12" s="5" t="s">
        <v>3</v>
      </c>
      <c r="AU12" s="5" t="s">
        <v>3</v>
      </c>
      <c r="AV12" s="5" t="s">
        <v>3</v>
      </c>
      <c r="AW12" s="5" t="s">
        <v>3</v>
      </c>
      <c r="AX12" s="5" t="s">
        <v>3</v>
      </c>
      <c r="AY12" s="5" t="s">
        <v>3</v>
      </c>
      <c r="AZ12" s="5" t="s">
        <v>3</v>
      </c>
      <c r="BA12" s="5" t="s">
        <v>3</v>
      </c>
      <c r="BB12" s="5" t="s">
        <v>3</v>
      </c>
      <c r="BC12" s="5" t="s">
        <v>3</v>
      </c>
      <c r="BD12" s="5" t="s">
        <v>3</v>
      </c>
      <c r="BE12" s="5" t="s">
        <v>3</v>
      </c>
      <c r="BF12" s="5" t="s">
        <v>3</v>
      </c>
      <c r="BG12" s="5" t="s">
        <v>3</v>
      </c>
      <c r="BH12" s="5" t="s">
        <v>3</v>
      </c>
      <c r="BI12" s="5" t="s">
        <v>3</v>
      </c>
      <c r="BJ12" s="5" t="s">
        <v>3</v>
      </c>
      <c r="BK12" s="5" t="s">
        <v>3</v>
      </c>
      <c r="BL12" s="5" t="s">
        <v>3</v>
      </c>
      <c r="BM12" s="5" t="s">
        <v>3</v>
      </c>
      <c r="BN12" s="5" t="s">
        <v>3</v>
      </c>
      <c r="BO12" s="5" t="s">
        <v>3</v>
      </c>
      <c r="BP12" s="5" t="s">
        <v>3</v>
      </c>
      <c r="BQ12" s="5" t="s">
        <v>3</v>
      </c>
      <c r="BR12" s="5" t="s">
        <v>3</v>
      </c>
      <c r="BS12" s="5" t="s">
        <v>3</v>
      </c>
      <c r="BT12" s="5" t="s">
        <v>3</v>
      </c>
      <c r="BU12" s="5" t="s">
        <v>3</v>
      </c>
      <c r="BV12" s="5" t="s">
        <v>3</v>
      </c>
      <c r="BW12" s="5" t="s">
        <v>3</v>
      </c>
      <c r="BX12" s="5" t="s">
        <v>3</v>
      </c>
      <c r="BY12" s="5" t="s">
        <v>3</v>
      </c>
      <c r="BZ12" s="5" t="s">
        <v>3</v>
      </c>
      <c r="CA12" s="5" t="s">
        <v>3</v>
      </c>
      <c r="CB12" s="5" t="s">
        <v>3</v>
      </c>
      <c r="CC12" s="5" t="s">
        <v>3</v>
      </c>
      <c r="CD12" s="5" t="s">
        <v>3</v>
      </c>
      <c r="CE12" s="5" t="s">
        <v>3</v>
      </c>
      <c r="CF12" s="5" t="s">
        <v>3</v>
      </c>
      <c r="CG12" s="5" t="s">
        <v>3</v>
      </c>
      <c r="CH12" s="5" t="s">
        <v>3</v>
      </c>
      <c r="CI12" s="5" t="s">
        <v>3</v>
      </c>
      <c r="CJ12" s="5" t="s">
        <v>3</v>
      </c>
      <c r="CK12" s="5" t="s">
        <v>3</v>
      </c>
      <c r="CL12" s="5" t="s">
        <v>3</v>
      </c>
      <c r="CM12" s="5" t="s">
        <v>3</v>
      </c>
      <c r="CN12" s="5" t="s">
        <v>3</v>
      </c>
      <c r="CO12" s="5" t="s">
        <v>3</v>
      </c>
      <c r="CP12" s="5" t="s">
        <v>3</v>
      </c>
      <c r="CQ12" s="5" t="s">
        <v>3</v>
      </c>
      <c r="CR12" s="5" t="s">
        <v>3</v>
      </c>
      <c r="CS12" s="5" t="s">
        <v>3</v>
      </c>
      <c r="CT12" s="5" t="s">
        <v>3</v>
      </c>
      <c r="CU12" s="5" t="s">
        <v>3</v>
      </c>
      <c r="CV12" s="5" t="s">
        <v>3</v>
      </c>
      <c r="CW12" s="5" t="s">
        <v>3</v>
      </c>
      <c r="CX12" s="5" t="s">
        <v>3</v>
      </c>
      <c r="CY12" s="5" t="s">
        <v>3</v>
      </c>
      <c r="CZ12" s="5" t="s">
        <v>3</v>
      </c>
      <c r="DA12" s="5" t="s">
        <v>3</v>
      </c>
      <c r="DB12" s="5" t="s">
        <v>3</v>
      </c>
      <c r="DC12" s="5" t="s">
        <v>3</v>
      </c>
      <c r="DD12" s="5" t="s">
        <v>3</v>
      </c>
      <c r="DE12" s="5" t="s">
        <v>3</v>
      </c>
      <c r="DF12" s="5" t="s">
        <v>3</v>
      </c>
      <c r="DG12" s="5" t="s">
        <v>3</v>
      </c>
      <c r="DH12" s="5" t="s">
        <v>3</v>
      </c>
      <c r="DI12" s="5" t="s">
        <v>3</v>
      </c>
      <c r="DJ12" s="5" t="s">
        <v>3</v>
      </c>
      <c r="DK12" s="5" t="s">
        <v>3</v>
      </c>
      <c r="DL12" s="5" t="s">
        <v>3</v>
      </c>
      <c r="DM12" s="5" t="s">
        <v>3</v>
      </c>
      <c r="DN12" s="5" t="s">
        <v>3</v>
      </c>
      <c r="DO12" s="5" t="s">
        <v>3</v>
      </c>
      <c r="DP12" s="5" t="s">
        <v>3</v>
      </c>
      <c r="DQ12" s="5" t="s">
        <v>3</v>
      </c>
      <c r="DR12" s="5" t="s">
        <v>3</v>
      </c>
      <c r="DS12" s="5" t="s">
        <v>3</v>
      </c>
      <c r="DT12" s="5" t="s">
        <v>3</v>
      </c>
      <c r="DU12" s="5" t="s">
        <v>3</v>
      </c>
      <c r="DV12" s="5" t="s">
        <v>3</v>
      </c>
      <c r="DW12" s="5" t="s">
        <v>3</v>
      </c>
      <c r="DX12" s="5" t="s">
        <v>3</v>
      </c>
      <c r="DY12" s="5" t="s">
        <v>3</v>
      </c>
      <c r="DZ12" s="5" t="s">
        <v>3</v>
      </c>
      <c r="EA12" s="5" t="s">
        <v>3</v>
      </c>
      <c r="EB12" s="5" t="s">
        <v>3</v>
      </c>
      <c r="EC12" s="5" t="s">
        <v>3</v>
      </c>
      <c r="ED12" s="5" t="s">
        <v>3</v>
      </c>
      <c r="EE12" s="5" t="s">
        <v>3</v>
      </c>
      <c r="EF12" s="5" t="s">
        <v>3</v>
      </c>
      <c r="EG12" s="5" t="s">
        <v>3</v>
      </c>
      <c r="EH12" s="5" t="s">
        <v>3</v>
      </c>
      <c r="EI12" s="5" t="s">
        <v>3</v>
      </c>
      <c r="EJ12" s="5" t="s">
        <v>3</v>
      </c>
      <c r="EK12" s="5" t="s">
        <v>3</v>
      </c>
      <c r="EL12" s="5" t="s">
        <v>3</v>
      </c>
      <c r="EM12" s="5" t="s">
        <v>3</v>
      </c>
      <c r="EN12" s="5" t="s">
        <v>3</v>
      </c>
      <c r="EO12" s="5" t="s">
        <v>3</v>
      </c>
      <c r="EP12" s="5" t="s">
        <v>3</v>
      </c>
      <c r="EQ12" s="5" t="s">
        <v>3</v>
      </c>
      <c r="ER12" s="5" t="s">
        <v>3</v>
      </c>
      <c r="ES12" s="5" t="s">
        <v>3</v>
      </c>
      <c r="ET12" s="5" t="s">
        <v>3</v>
      </c>
      <c r="EU12" s="5" t="s">
        <v>3</v>
      </c>
      <c r="EV12" s="5" t="s">
        <v>3</v>
      </c>
      <c r="EW12" s="5" t="s">
        <v>3</v>
      </c>
      <c r="EX12" s="5" t="s">
        <v>3</v>
      </c>
      <c r="EY12" s="5" t="s">
        <v>3</v>
      </c>
      <c r="EZ12" s="5" t="s">
        <v>3</v>
      </c>
      <c r="FA12" s="5" t="s">
        <v>3</v>
      </c>
      <c r="FB12" s="5" t="s">
        <v>3</v>
      </c>
      <c r="FC12" s="5" t="s">
        <v>3</v>
      </c>
      <c r="FD12" s="5" t="s">
        <v>3</v>
      </c>
      <c r="FE12" s="5" t="s">
        <v>3</v>
      </c>
      <c r="FF12" s="5" t="s">
        <v>3</v>
      </c>
      <c r="FG12" s="5" t="s">
        <v>3</v>
      </c>
      <c r="FH12" s="5" t="s">
        <v>3</v>
      </c>
      <c r="FI12" s="5" t="s">
        <v>3</v>
      </c>
      <c r="FJ12" s="5" t="s">
        <v>3</v>
      </c>
      <c r="FK12" s="5" t="s">
        <v>3</v>
      </c>
      <c r="FL12" s="5" t="s">
        <v>3</v>
      </c>
      <c r="FM12" s="5" t="s">
        <v>3</v>
      </c>
      <c r="FN12" s="5" t="s">
        <v>3</v>
      </c>
      <c r="FO12" s="5" t="s">
        <v>3</v>
      </c>
      <c r="FP12" s="5" t="s">
        <v>3</v>
      </c>
      <c r="FQ12" s="5" t="s">
        <v>3</v>
      </c>
      <c r="FR12" s="5" t="s">
        <v>3</v>
      </c>
      <c r="FS12" s="5" t="s">
        <v>3</v>
      </c>
      <c r="FT12" s="5" t="s">
        <v>3</v>
      </c>
      <c r="FU12" s="5" t="s">
        <v>3</v>
      </c>
      <c r="FV12" s="5" t="s">
        <v>3</v>
      </c>
      <c r="FW12" s="5" t="s">
        <v>3</v>
      </c>
      <c r="FX12" s="5" t="s">
        <v>3</v>
      </c>
      <c r="FY12" s="5" t="s">
        <v>3</v>
      </c>
      <c r="FZ12" s="5" t="s">
        <v>3</v>
      </c>
      <c r="GA12" s="5" t="s">
        <v>3</v>
      </c>
      <c r="GB12" s="5" t="s">
        <v>3</v>
      </c>
      <c r="GC12" s="5" t="s">
        <v>3</v>
      </c>
      <c r="GD12" s="5" t="s">
        <v>3</v>
      </c>
      <c r="GE12" s="5" t="s">
        <v>3</v>
      </c>
      <c r="GF12" s="5" t="s">
        <v>3</v>
      </c>
      <c r="GG12" s="5" t="s">
        <v>3</v>
      </c>
      <c r="GH12" s="5" t="s">
        <v>3</v>
      </c>
      <c r="GI12" s="5" t="s">
        <v>3</v>
      </c>
      <c r="GJ12" s="5" t="s">
        <v>3</v>
      </c>
      <c r="GK12" s="5" t="s">
        <v>3</v>
      </c>
      <c r="GL12" s="5" t="s">
        <v>3</v>
      </c>
      <c r="GM12" s="5" t="s">
        <v>3</v>
      </c>
      <c r="GN12" s="5" t="s">
        <v>3</v>
      </c>
      <c r="GO12" s="5" t="s">
        <v>3</v>
      </c>
      <c r="GP12" s="5" t="s">
        <v>3</v>
      </c>
      <c r="GQ12" s="5" t="s">
        <v>3</v>
      </c>
      <c r="GR12" s="5" t="s">
        <v>3</v>
      </c>
      <c r="GS12" s="5" t="s">
        <v>3</v>
      </c>
      <c r="GT12" s="5" t="s">
        <v>3</v>
      </c>
      <c r="GU12" s="5" t="s">
        <v>3</v>
      </c>
      <c r="GV12" s="5" t="s">
        <v>3</v>
      </c>
      <c r="GW12" s="5" t="s">
        <v>3</v>
      </c>
      <c r="GX12" s="5" t="s">
        <v>3</v>
      </c>
      <c r="GY12" s="5" t="s">
        <v>3</v>
      </c>
      <c r="GZ12" s="5" t="s">
        <v>3</v>
      </c>
      <c r="HA12" s="5" t="s">
        <v>3</v>
      </c>
      <c r="HB12" s="5" t="s">
        <v>3</v>
      </c>
    </row>
    <row r="13" spans="1:210" s="7" customFormat="1" ht="11.25" customHeight="1" x14ac:dyDescent="0.25">
      <c r="B13" s="6" t="s">
        <v>19</v>
      </c>
      <c r="L13" s="13"/>
      <c r="M13" s="13"/>
      <c r="P13" s="13" t="s">
        <v>3</v>
      </c>
      <c r="Q13" s="13"/>
      <c r="R13" s="13"/>
      <c r="S13" s="13">
        <f>IF($K$16&lt;2,1,IF($I$15="ja",$H$7,IF(W7&gt;0,W7-1,0)))</f>
        <v>2</v>
      </c>
      <c r="T13" s="13"/>
      <c r="U13" s="13"/>
      <c r="V13" s="13"/>
      <c r="W13" s="13"/>
      <c r="X13" s="13"/>
      <c r="Y13" s="13"/>
      <c r="Z13" s="13"/>
      <c r="AA13" s="13">
        <f>IF($K$16&lt;2,1,IF(W7&gt;0,AM7,0))</f>
        <v>1</v>
      </c>
      <c r="AB13" s="13"/>
      <c r="AC13" s="13"/>
      <c r="AD13" s="13"/>
      <c r="AE13" s="13"/>
      <c r="AF13" s="13"/>
      <c r="AG13" s="13"/>
      <c r="AH13" s="13"/>
      <c r="AI13" s="13">
        <f>IF($K$16&lt;2,1,IF(AM7&gt;0,W7,0))</f>
        <v>2</v>
      </c>
      <c r="AJ13" s="13"/>
      <c r="AK13" s="13"/>
      <c r="AL13" s="13"/>
      <c r="AM13" s="13"/>
      <c r="AN13" s="13"/>
      <c r="AO13" s="13"/>
      <c r="AP13" s="13"/>
      <c r="AQ13" s="13">
        <f>IF($K$16&lt;2,1,IF($I$15="ja",$K$7,IF(AM7&gt;0,AM7-1,0)))</f>
        <v>1</v>
      </c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</row>
    <row r="14" spans="1:210" ht="3.75" customHeight="1" x14ac:dyDescent="0.25">
      <c r="B14" s="14" t="s">
        <v>2</v>
      </c>
      <c r="C14" s="16"/>
      <c r="D14" s="16"/>
      <c r="E14" s="16"/>
      <c r="F14" s="16"/>
      <c r="G14" s="16"/>
      <c r="H14" s="16"/>
      <c r="I14" s="16">
        <f>SUM(H7,K7)</f>
        <v>3</v>
      </c>
      <c r="S14" s="5" t="s">
        <v>7</v>
      </c>
      <c r="AA14" s="5" t="s">
        <v>7</v>
      </c>
      <c r="AI14" s="5" t="s">
        <v>7</v>
      </c>
      <c r="AQ14" s="5" t="s">
        <v>7</v>
      </c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</row>
    <row r="15" spans="1:210" s="7" customFormat="1" ht="11.25" customHeight="1" x14ac:dyDescent="0.25">
      <c r="B15" s="18" t="s">
        <v>8</v>
      </c>
      <c r="C15" s="15"/>
      <c r="D15" s="15"/>
      <c r="E15" s="15"/>
      <c r="F15" s="18"/>
      <c r="G15" s="18"/>
      <c r="H15" s="15"/>
      <c r="I15" s="15" t="s">
        <v>9</v>
      </c>
      <c r="J15" s="13"/>
      <c r="K15" s="13"/>
      <c r="L15" s="13"/>
      <c r="M15" s="13"/>
      <c r="P15" s="13" t="s">
        <v>3</v>
      </c>
      <c r="Q15" s="13"/>
      <c r="R15" s="13"/>
      <c r="S15" s="13">
        <f>IF($K$16&lt;2,1,IF($I$15="ja",$I$14,$I$14-1))</f>
        <v>3</v>
      </c>
      <c r="T15" s="13"/>
      <c r="U15" s="13"/>
      <c r="V15" s="13"/>
      <c r="W15" s="13"/>
      <c r="X15" s="13"/>
      <c r="Y15" s="13"/>
      <c r="Z15" s="13"/>
      <c r="AA15" s="13">
        <f>IF($K$16&lt;2,1,IF($I$15="ja",$I$14,$I$14-1))</f>
        <v>3</v>
      </c>
      <c r="AB15" s="13"/>
      <c r="AC15" s="13"/>
      <c r="AD15" s="13"/>
      <c r="AE15" s="13"/>
      <c r="AF15" s="13"/>
      <c r="AG15" s="13"/>
      <c r="AH15" s="13"/>
      <c r="AI15" s="13">
        <f>IF($K$16&lt;2,1,IF($I$15="ja",$I$14,$I$14-1))</f>
        <v>3</v>
      </c>
      <c r="AJ15" s="13"/>
      <c r="AK15" s="13"/>
      <c r="AL15" s="13"/>
      <c r="AM15" s="13"/>
      <c r="AN15" s="13"/>
      <c r="AO15" s="13"/>
      <c r="AP15" s="13"/>
      <c r="AQ15" s="13">
        <f>IF($K$16&lt;2,1,IF($I$15="ja",$I$14,$I$14-1))</f>
        <v>3</v>
      </c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</row>
    <row r="16" spans="1:210" s="12" customFormat="1" ht="10.5" customHeight="1" thickBot="1" x14ac:dyDescent="0.3">
      <c r="B16" s="50" t="s">
        <v>25</v>
      </c>
      <c r="C16" s="50"/>
      <c r="D16" s="50"/>
      <c r="E16" s="50"/>
      <c r="F16" s="4"/>
      <c r="G16" s="4"/>
      <c r="H16" s="4"/>
      <c r="I16" s="49" t="s">
        <v>17</v>
      </c>
      <c r="J16" s="49"/>
      <c r="K16" s="56">
        <v>4</v>
      </c>
      <c r="L16" s="5"/>
      <c r="M16" s="5"/>
      <c r="P16" s="5" t="s">
        <v>3</v>
      </c>
      <c r="Q16" s="5" t="s">
        <v>3</v>
      </c>
      <c r="R16" s="5" t="s">
        <v>3</v>
      </c>
      <c r="S16" s="5" t="s">
        <v>6</v>
      </c>
      <c r="T16" s="5" t="s">
        <v>3</v>
      </c>
      <c r="U16" s="5" t="s">
        <v>3</v>
      </c>
      <c r="V16" s="5" t="s">
        <v>3</v>
      </c>
      <c r="W16" s="5" t="s">
        <v>3</v>
      </c>
      <c r="X16" s="5" t="s">
        <v>3</v>
      </c>
      <c r="Y16" s="5" t="s">
        <v>3</v>
      </c>
      <c r="Z16" s="5" t="s">
        <v>3</v>
      </c>
      <c r="AA16" s="5" t="s">
        <v>6</v>
      </c>
      <c r="AB16" s="5" t="s">
        <v>3</v>
      </c>
      <c r="AC16" s="5" t="s">
        <v>3</v>
      </c>
      <c r="AD16" s="5" t="s">
        <v>3</v>
      </c>
      <c r="AE16" s="5" t="s">
        <v>3</v>
      </c>
      <c r="AF16" s="5" t="s">
        <v>3</v>
      </c>
      <c r="AG16" s="5" t="s">
        <v>3</v>
      </c>
      <c r="AH16" s="5" t="s">
        <v>3</v>
      </c>
      <c r="AI16" s="5" t="s">
        <v>6</v>
      </c>
      <c r="AJ16" s="5" t="s">
        <v>3</v>
      </c>
      <c r="AK16" s="5" t="s">
        <v>3</v>
      </c>
      <c r="AL16" s="5" t="s">
        <v>3</v>
      </c>
      <c r="AM16" s="5" t="s">
        <v>3</v>
      </c>
      <c r="AN16" s="5" t="s">
        <v>3</v>
      </c>
      <c r="AO16" s="5" t="s">
        <v>3</v>
      </c>
      <c r="AP16" s="5" t="s">
        <v>3</v>
      </c>
      <c r="AQ16" s="5" t="s">
        <v>6</v>
      </c>
      <c r="AR16" s="5" t="s">
        <v>3</v>
      </c>
      <c r="AS16" s="5" t="s">
        <v>3</v>
      </c>
      <c r="AT16" s="5" t="s">
        <v>3</v>
      </c>
      <c r="AU16" s="5" t="s">
        <v>3</v>
      </c>
      <c r="AV16" s="5" t="s">
        <v>3</v>
      </c>
      <c r="AW16" s="5" t="s">
        <v>3</v>
      </c>
      <c r="AX16" s="5" t="s">
        <v>3</v>
      </c>
      <c r="AY16" s="5" t="s">
        <v>3</v>
      </c>
      <c r="AZ16" s="5" t="s">
        <v>3</v>
      </c>
      <c r="BA16" s="5" t="s">
        <v>3</v>
      </c>
      <c r="BB16" s="5" t="s">
        <v>3</v>
      </c>
      <c r="BC16" s="5" t="s">
        <v>3</v>
      </c>
      <c r="BD16" s="5" t="s">
        <v>3</v>
      </c>
      <c r="BE16" s="5" t="s">
        <v>3</v>
      </c>
      <c r="BF16" s="5" t="s">
        <v>3</v>
      </c>
      <c r="BG16" s="5" t="s">
        <v>3</v>
      </c>
      <c r="BH16" s="5" t="s">
        <v>3</v>
      </c>
      <c r="BI16" s="5" t="s">
        <v>3</v>
      </c>
      <c r="BJ16" s="5" t="s">
        <v>3</v>
      </c>
      <c r="BK16" s="5" t="s">
        <v>3</v>
      </c>
      <c r="BL16" s="5" t="s">
        <v>3</v>
      </c>
      <c r="BM16" s="5" t="s">
        <v>3</v>
      </c>
      <c r="BN16" s="5" t="s">
        <v>3</v>
      </c>
      <c r="BO16" s="5" t="s">
        <v>3</v>
      </c>
      <c r="BP16" s="5" t="s">
        <v>3</v>
      </c>
      <c r="BQ16" s="5" t="s">
        <v>3</v>
      </c>
      <c r="BR16" s="5" t="s">
        <v>3</v>
      </c>
      <c r="BS16" s="5" t="s">
        <v>3</v>
      </c>
      <c r="BT16" s="5" t="s">
        <v>3</v>
      </c>
      <c r="BU16" s="5" t="s">
        <v>3</v>
      </c>
      <c r="BV16" s="5" t="s">
        <v>3</v>
      </c>
      <c r="BW16" s="5" t="s">
        <v>3</v>
      </c>
      <c r="BX16" s="5" t="s">
        <v>3</v>
      </c>
      <c r="BY16" s="5" t="s">
        <v>3</v>
      </c>
      <c r="BZ16" s="5" t="s">
        <v>3</v>
      </c>
      <c r="CA16" s="5" t="s">
        <v>3</v>
      </c>
      <c r="CB16" s="5" t="s">
        <v>3</v>
      </c>
      <c r="CC16" s="5" t="s">
        <v>3</v>
      </c>
      <c r="CD16" s="5" t="s">
        <v>3</v>
      </c>
      <c r="CE16" s="5" t="s">
        <v>3</v>
      </c>
      <c r="CF16" s="5" t="s">
        <v>3</v>
      </c>
      <c r="CG16" s="5" t="s">
        <v>3</v>
      </c>
      <c r="CH16" s="5" t="s">
        <v>3</v>
      </c>
      <c r="CI16" s="5" t="s">
        <v>3</v>
      </c>
      <c r="CJ16" s="5" t="s">
        <v>3</v>
      </c>
      <c r="CK16" s="5" t="s">
        <v>3</v>
      </c>
      <c r="CL16" s="5" t="s">
        <v>3</v>
      </c>
      <c r="CM16" s="5" t="s">
        <v>3</v>
      </c>
      <c r="CN16" s="5" t="s">
        <v>3</v>
      </c>
      <c r="CO16" s="5" t="s">
        <v>3</v>
      </c>
      <c r="CP16" s="5" t="s">
        <v>3</v>
      </c>
      <c r="CQ16" s="5" t="s">
        <v>3</v>
      </c>
      <c r="CR16" s="5" t="s">
        <v>3</v>
      </c>
      <c r="CS16" s="5" t="s">
        <v>3</v>
      </c>
      <c r="CT16" s="5" t="s">
        <v>3</v>
      </c>
      <c r="CU16" s="5" t="s">
        <v>3</v>
      </c>
      <c r="CV16" s="5" t="s">
        <v>3</v>
      </c>
      <c r="CW16" s="5" t="s">
        <v>3</v>
      </c>
      <c r="CX16" s="5" t="s">
        <v>3</v>
      </c>
      <c r="CY16" s="5" t="s">
        <v>3</v>
      </c>
      <c r="CZ16" s="5" t="s">
        <v>3</v>
      </c>
      <c r="DA16" s="5" t="s">
        <v>3</v>
      </c>
      <c r="DB16" s="5" t="s">
        <v>3</v>
      </c>
      <c r="DC16" s="5" t="s">
        <v>3</v>
      </c>
      <c r="DD16" s="5" t="s">
        <v>3</v>
      </c>
      <c r="DE16" s="5" t="s">
        <v>3</v>
      </c>
      <c r="DF16" s="5" t="s">
        <v>3</v>
      </c>
      <c r="DG16" s="5" t="s">
        <v>3</v>
      </c>
      <c r="DH16" s="5" t="s">
        <v>3</v>
      </c>
      <c r="DI16" s="5" t="s">
        <v>3</v>
      </c>
      <c r="DJ16" s="5" t="s">
        <v>3</v>
      </c>
      <c r="DK16" s="5" t="s">
        <v>3</v>
      </c>
      <c r="DL16" s="5" t="s">
        <v>3</v>
      </c>
      <c r="DM16" s="5" t="s">
        <v>3</v>
      </c>
      <c r="DN16" s="5" t="s">
        <v>3</v>
      </c>
      <c r="DO16" s="5" t="s">
        <v>3</v>
      </c>
      <c r="DP16" s="5" t="s">
        <v>3</v>
      </c>
      <c r="DQ16" s="5" t="s">
        <v>3</v>
      </c>
      <c r="DR16" s="5" t="s">
        <v>3</v>
      </c>
      <c r="DS16" s="5" t="s">
        <v>3</v>
      </c>
      <c r="DT16" s="5" t="s">
        <v>3</v>
      </c>
      <c r="DU16" s="5" t="s">
        <v>3</v>
      </c>
      <c r="DV16" s="5" t="s">
        <v>3</v>
      </c>
      <c r="DW16" s="5" t="s">
        <v>3</v>
      </c>
      <c r="DX16" s="5" t="s">
        <v>3</v>
      </c>
      <c r="DY16" s="5" t="s">
        <v>3</v>
      </c>
      <c r="DZ16" s="5" t="s">
        <v>3</v>
      </c>
      <c r="EA16" s="5" t="s">
        <v>3</v>
      </c>
      <c r="EB16" s="5" t="s">
        <v>3</v>
      </c>
      <c r="EC16" s="5" t="s">
        <v>3</v>
      </c>
      <c r="ED16" s="5" t="s">
        <v>3</v>
      </c>
      <c r="EE16" s="5" t="s">
        <v>3</v>
      </c>
      <c r="EF16" s="5" t="s">
        <v>3</v>
      </c>
      <c r="EG16" s="5" t="s">
        <v>3</v>
      </c>
      <c r="EH16" s="5" t="s">
        <v>3</v>
      </c>
      <c r="EI16" s="5" t="s">
        <v>3</v>
      </c>
      <c r="EJ16" s="5" t="s">
        <v>3</v>
      </c>
      <c r="EK16" s="5" t="s">
        <v>3</v>
      </c>
      <c r="EL16" s="5" t="s">
        <v>3</v>
      </c>
      <c r="EM16" s="5" t="s">
        <v>3</v>
      </c>
      <c r="EN16" s="5" t="s">
        <v>3</v>
      </c>
      <c r="EO16" s="5" t="s">
        <v>3</v>
      </c>
      <c r="EP16" s="5" t="s">
        <v>3</v>
      </c>
      <c r="EQ16" s="5" t="s">
        <v>3</v>
      </c>
      <c r="ER16" s="5" t="s">
        <v>3</v>
      </c>
      <c r="ES16" s="5" t="s">
        <v>3</v>
      </c>
      <c r="ET16" s="5" t="s">
        <v>3</v>
      </c>
      <c r="EU16" s="5" t="s">
        <v>3</v>
      </c>
      <c r="EV16" s="5" t="s">
        <v>3</v>
      </c>
      <c r="EW16" s="5" t="s">
        <v>3</v>
      </c>
      <c r="EX16" s="5" t="s">
        <v>3</v>
      </c>
      <c r="EY16" s="5" t="s">
        <v>3</v>
      </c>
      <c r="EZ16" s="5" t="s">
        <v>3</v>
      </c>
      <c r="FA16" s="5" t="s">
        <v>3</v>
      </c>
      <c r="FB16" s="5" t="s">
        <v>3</v>
      </c>
      <c r="FC16" s="5" t="s">
        <v>3</v>
      </c>
      <c r="FD16" s="5" t="s">
        <v>3</v>
      </c>
      <c r="FE16" s="5" t="s">
        <v>3</v>
      </c>
      <c r="FF16" s="5" t="s">
        <v>3</v>
      </c>
      <c r="FG16" s="5" t="s">
        <v>3</v>
      </c>
      <c r="FH16" s="5" t="s">
        <v>3</v>
      </c>
      <c r="FI16" s="5" t="s">
        <v>3</v>
      </c>
      <c r="FJ16" s="5" t="s">
        <v>3</v>
      </c>
      <c r="FK16" s="5" t="s">
        <v>3</v>
      </c>
      <c r="FL16" s="5" t="s">
        <v>3</v>
      </c>
      <c r="FM16" s="5" t="s">
        <v>3</v>
      </c>
      <c r="FN16" s="5" t="s">
        <v>3</v>
      </c>
      <c r="FO16" s="5" t="s">
        <v>3</v>
      </c>
      <c r="FP16" s="5" t="s">
        <v>3</v>
      </c>
      <c r="FQ16" s="5" t="s">
        <v>3</v>
      </c>
      <c r="FR16" s="5" t="s">
        <v>3</v>
      </c>
      <c r="FS16" s="5" t="s">
        <v>3</v>
      </c>
      <c r="FT16" s="5" t="s">
        <v>3</v>
      </c>
      <c r="FU16" s="5" t="s">
        <v>3</v>
      </c>
      <c r="FV16" s="5" t="s">
        <v>3</v>
      </c>
      <c r="FW16" s="5" t="s">
        <v>3</v>
      </c>
      <c r="FX16" s="5" t="s">
        <v>3</v>
      </c>
      <c r="FY16" s="5" t="s">
        <v>3</v>
      </c>
      <c r="FZ16" s="5" t="s">
        <v>3</v>
      </c>
      <c r="GA16" s="5" t="s">
        <v>3</v>
      </c>
      <c r="GB16" s="5" t="s">
        <v>3</v>
      </c>
      <c r="GC16" s="5" t="s">
        <v>3</v>
      </c>
      <c r="GD16" s="5" t="s">
        <v>3</v>
      </c>
      <c r="GE16" s="5" t="s">
        <v>3</v>
      </c>
      <c r="GF16" s="5" t="s">
        <v>3</v>
      </c>
      <c r="GG16" s="5" t="s">
        <v>3</v>
      </c>
      <c r="GH16" s="5" t="s">
        <v>3</v>
      </c>
      <c r="GI16" s="5" t="s">
        <v>3</v>
      </c>
      <c r="GJ16" s="5" t="s">
        <v>3</v>
      </c>
      <c r="GK16" s="5" t="s">
        <v>3</v>
      </c>
      <c r="GL16" s="5" t="s">
        <v>3</v>
      </c>
      <c r="GM16" s="5" t="s">
        <v>3</v>
      </c>
      <c r="GN16" s="5" t="s">
        <v>3</v>
      </c>
      <c r="GO16" s="5" t="s">
        <v>3</v>
      </c>
      <c r="GP16" s="5" t="s">
        <v>3</v>
      </c>
      <c r="GQ16" s="5" t="s">
        <v>3</v>
      </c>
      <c r="GR16" s="5" t="s">
        <v>3</v>
      </c>
      <c r="GS16" s="5" t="s">
        <v>3</v>
      </c>
      <c r="GT16" s="5" t="s">
        <v>3</v>
      </c>
      <c r="GU16" s="5" t="s">
        <v>3</v>
      </c>
      <c r="GV16" s="5" t="s">
        <v>3</v>
      </c>
      <c r="GW16" s="5" t="s">
        <v>3</v>
      </c>
      <c r="GX16" s="5" t="s">
        <v>3</v>
      </c>
      <c r="GY16" s="5" t="s">
        <v>3</v>
      </c>
      <c r="GZ16" s="5" t="s">
        <v>3</v>
      </c>
      <c r="HA16" s="5" t="s">
        <v>3</v>
      </c>
      <c r="HB16" s="5" t="s">
        <v>3</v>
      </c>
    </row>
    <row r="17" spans="1:210" ht="11.25" customHeight="1" thickBot="1" x14ac:dyDescent="0.3">
      <c r="B17" s="50"/>
      <c r="C17" s="50"/>
      <c r="D17" s="50"/>
      <c r="E17" s="50"/>
      <c r="F17" s="16"/>
      <c r="G17" s="16"/>
      <c r="H17" s="16"/>
      <c r="I17" s="49"/>
      <c r="J17" s="49"/>
      <c r="K17" s="56"/>
      <c r="P17" s="5" t="s">
        <v>3</v>
      </c>
      <c r="Q17" s="10" t="s">
        <v>14</v>
      </c>
      <c r="R17" s="5" t="s">
        <v>4</v>
      </c>
      <c r="S17" s="27" t="str">
        <f>$H$5</f>
        <v>Trf.</v>
      </c>
      <c r="T17" s="5" t="s">
        <v>4</v>
      </c>
      <c r="U17" s="11" t="s">
        <v>14</v>
      </c>
      <c r="V17" s="5" t="s">
        <v>3</v>
      </c>
      <c r="W17" s="5" t="s">
        <v>3</v>
      </c>
      <c r="X17" s="5" t="s">
        <v>3</v>
      </c>
      <c r="Y17" s="10" t="s">
        <v>14</v>
      </c>
      <c r="Z17" s="5" t="s">
        <v>4</v>
      </c>
      <c r="AA17" s="5" t="str">
        <f>$K$5</f>
        <v>N</v>
      </c>
      <c r="AB17" s="5" t="s">
        <v>4</v>
      </c>
      <c r="AC17" s="11" t="s">
        <v>14</v>
      </c>
      <c r="AD17" s="5" t="s">
        <v>3</v>
      </c>
      <c r="AE17" s="5" t="s">
        <v>3</v>
      </c>
      <c r="AF17" s="5" t="s">
        <v>3</v>
      </c>
      <c r="AG17" s="10" t="s">
        <v>14</v>
      </c>
      <c r="AH17" s="5" t="s">
        <v>4</v>
      </c>
      <c r="AI17" s="27" t="str">
        <f>$H$5</f>
        <v>Trf.</v>
      </c>
      <c r="AJ17" s="5" t="s">
        <v>4</v>
      </c>
      <c r="AK17" s="11" t="s">
        <v>14</v>
      </c>
      <c r="AL17" s="5" t="s">
        <v>3</v>
      </c>
      <c r="AM17" s="5" t="s">
        <v>3</v>
      </c>
      <c r="AN17" s="5" t="s">
        <v>3</v>
      </c>
      <c r="AO17" s="10" t="s">
        <v>14</v>
      </c>
      <c r="AP17" s="5" t="s">
        <v>4</v>
      </c>
      <c r="AQ17" s="5" t="str">
        <f>$K$5</f>
        <v>N</v>
      </c>
      <c r="AR17" s="5" t="s">
        <v>4</v>
      </c>
      <c r="AS17" s="11" t="s">
        <v>14</v>
      </c>
      <c r="AT17" s="5" t="s">
        <v>3</v>
      </c>
      <c r="AU17" s="5" t="s">
        <v>3</v>
      </c>
      <c r="AV17" s="5" t="s">
        <v>3</v>
      </c>
      <c r="AW17" s="5" t="s">
        <v>3</v>
      </c>
      <c r="AX17" s="5" t="s">
        <v>3</v>
      </c>
      <c r="AY17" s="5" t="s">
        <v>3</v>
      </c>
      <c r="AZ17" s="5" t="s">
        <v>3</v>
      </c>
      <c r="BA17" s="5" t="s">
        <v>3</v>
      </c>
      <c r="BB17" s="5" t="s">
        <v>3</v>
      </c>
      <c r="BC17" s="5" t="s">
        <v>3</v>
      </c>
      <c r="BD17" s="5" t="s">
        <v>3</v>
      </c>
      <c r="BE17" s="5" t="s">
        <v>3</v>
      </c>
      <c r="BF17" s="5" t="s">
        <v>3</v>
      </c>
      <c r="BG17" s="5" t="s">
        <v>3</v>
      </c>
      <c r="BH17" s="5" t="s">
        <v>3</v>
      </c>
      <c r="BI17" s="5" t="s">
        <v>3</v>
      </c>
      <c r="BJ17" s="5" t="s">
        <v>3</v>
      </c>
      <c r="BK17" s="5" t="s">
        <v>3</v>
      </c>
      <c r="BL17" s="5" t="s">
        <v>3</v>
      </c>
      <c r="BM17" s="5" t="s">
        <v>3</v>
      </c>
      <c r="BN17" s="5" t="s">
        <v>3</v>
      </c>
      <c r="BO17" s="5" t="s">
        <v>3</v>
      </c>
      <c r="BP17" s="5" t="s">
        <v>3</v>
      </c>
      <c r="BQ17" s="5" t="s">
        <v>3</v>
      </c>
      <c r="BR17" s="5" t="s">
        <v>3</v>
      </c>
      <c r="BS17" s="5" t="s">
        <v>3</v>
      </c>
      <c r="BT17" s="5" t="s">
        <v>3</v>
      </c>
      <c r="BU17" s="5" t="s">
        <v>3</v>
      </c>
      <c r="BV17" s="5" t="s">
        <v>3</v>
      </c>
      <c r="BW17" s="5" t="s">
        <v>3</v>
      </c>
      <c r="BX17" s="5" t="s">
        <v>3</v>
      </c>
      <c r="BY17" s="5" t="s">
        <v>3</v>
      </c>
      <c r="BZ17" s="5" t="s">
        <v>3</v>
      </c>
      <c r="CA17" s="5" t="s">
        <v>3</v>
      </c>
      <c r="CB17" s="5" t="s">
        <v>3</v>
      </c>
      <c r="CC17" s="5" t="s">
        <v>3</v>
      </c>
      <c r="CD17" s="5" t="s">
        <v>3</v>
      </c>
      <c r="CE17" s="5" t="s">
        <v>3</v>
      </c>
      <c r="CF17" s="5" t="s">
        <v>3</v>
      </c>
      <c r="CG17" s="5" t="s">
        <v>3</v>
      </c>
      <c r="CH17" s="5" t="s">
        <v>3</v>
      </c>
      <c r="CI17" s="5" t="s">
        <v>3</v>
      </c>
      <c r="CJ17" s="5" t="s">
        <v>3</v>
      </c>
      <c r="CK17" s="5" t="s">
        <v>3</v>
      </c>
      <c r="CL17" s="5" t="s">
        <v>3</v>
      </c>
      <c r="CM17" s="5" t="s">
        <v>3</v>
      </c>
      <c r="CN17" s="5" t="s">
        <v>3</v>
      </c>
      <c r="CO17" s="5" t="s">
        <v>3</v>
      </c>
      <c r="CP17" s="5" t="s">
        <v>3</v>
      </c>
      <c r="CQ17" s="5" t="s">
        <v>3</v>
      </c>
      <c r="CR17" s="5" t="s">
        <v>3</v>
      </c>
      <c r="CS17" s="5" t="s">
        <v>3</v>
      </c>
      <c r="CT17" s="5" t="s">
        <v>3</v>
      </c>
      <c r="CU17" s="5" t="s">
        <v>3</v>
      </c>
      <c r="CV17" s="5" t="s">
        <v>3</v>
      </c>
      <c r="CW17" s="5" t="s">
        <v>3</v>
      </c>
      <c r="CX17" s="5" t="s">
        <v>3</v>
      </c>
      <c r="CY17" s="5" t="s">
        <v>3</v>
      </c>
      <c r="CZ17" s="5" t="s">
        <v>3</v>
      </c>
      <c r="DA17" s="5" t="s">
        <v>3</v>
      </c>
      <c r="DB17" s="5" t="s">
        <v>3</v>
      </c>
      <c r="DC17" s="5" t="s">
        <v>3</v>
      </c>
      <c r="DD17" s="5" t="s">
        <v>3</v>
      </c>
      <c r="DE17" s="5" t="s">
        <v>3</v>
      </c>
      <c r="DF17" s="5" t="s">
        <v>3</v>
      </c>
      <c r="DG17" s="5" t="s">
        <v>3</v>
      </c>
      <c r="DH17" s="5" t="s">
        <v>3</v>
      </c>
      <c r="DI17" s="5" t="s">
        <v>3</v>
      </c>
      <c r="DJ17" s="5" t="s">
        <v>3</v>
      </c>
      <c r="DK17" s="5" t="s">
        <v>3</v>
      </c>
      <c r="DL17" s="5" t="s">
        <v>3</v>
      </c>
      <c r="DM17" s="5" t="s">
        <v>3</v>
      </c>
      <c r="DN17" s="5" t="s">
        <v>3</v>
      </c>
      <c r="DO17" s="5" t="s">
        <v>3</v>
      </c>
      <c r="DP17" s="5" t="s">
        <v>3</v>
      </c>
      <c r="DQ17" s="5" t="s">
        <v>3</v>
      </c>
      <c r="DR17" s="5" t="s">
        <v>3</v>
      </c>
      <c r="DS17" s="5" t="s">
        <v>3</v>
      </c>
      <c r="DT17" s="5" t="s">
        <v>3</v>
      </c>
      <c r="DU17" s="5" t="s">
        <v>3</v>
      </c>
      <c r="DV17" s="5" t="s">
        <v>3</v>
      </c>
      <c r="DW17" s="5" t="s">
        <v>3</v>
      </c>
      <c r="DX17" s="5" t="s">
        <v>3</v>
      </c>
      <c r="DY17" s="5" t="s">
        <v>3</v>
      </c>
      <c r="DZ17" s="5" t="s">
        <v>3</v>
      </c>
      <c r="EA17" s="5" t="s">
        <v>3</v>
      </c>
      <c r="EB17" s="5" t="s">
        <v>3</v>
      </c>
      <c r="EC17" s="5" t="s">
        <v>3</v>
      </c>
      <c r="ED17" s="5" t="s">
        <v>3</v>
      </c>
      <c r="EE17" s="5" t="s">
        <v>3</v>
      </c>
      <c r="EF17" s="5" t="s">
        <v>3</v>
      </c>
      <c r="EG17" s="5" t="s">
        <v>3</v>
      </c>
      <c r="EH17" s="5" t="s">
        <v>3</v>
      </c>
      <c r="EI17" s="5" t="s">
        <v>3</v>
      </c>
      <c r="EJ17" s="5" t="s">
        <v>3</v>
      </c>
      <c r="EK17" s="5" t="s">
        <v>3</v>
      </c>
      <c r="EL17" s="5" t="s">
        <v>3</v>
      </c>
      <c r="EM17" s="5" t="s">
        <v>3</v>
      </c>
      <c r="EN17" s="5" t="s">
        <v>3</v>
      </c>
      <c r="EO17" s="5" t="s">
        <v>3</v>
      </c>
      <c r="EP17" s="5" t="s">
        <v>3</v>
      </c>
      <c r="EQ17" s="5" t="s">
        <v>3</v>
      </c>
      <c r="ER17" s="5" t="s">
        <v>3</v>
      </c>
      <c r="ES17" s="5" t="s">
        <v>3</v>
      </c>
      <c r="ET17" s="5" t="s">
        <v>3</v>
      </c>
      <c r="EU17" s="5" t="s">
        <v>3</v>
      </c>
      <c r="EV17" s="5" t="s">
        <v>3</v>
      </c>
      <c r="EW17" s="5" t="s">
        <v>3</v>
      </c>
      <c r="EX17" s="5" t="s">
        <v>3</v>
      </c>
      <c r="EY17" s="5" t="s">
        <v>3</v>
      </c>
      <c r="EZ17" s="5" t="s">
        <v>3</v>
      </c>
      <c r="FA17" s="5" t="s">
        <v>3</v>
      </c>
      <c r="FB17" s="5" t="s">
        <v>3</v>
      </c>
      <c r="FC17" s="5" t="s">
        <v>3</v>
      </c>
      <c r="FD17" s="5" t="s">
        <v>3</v>
      </c>
      <c r="FE17" s="5" t="s">
        <v>3</v>
      </c>
      <c r="FF17" s="5" t="s">
        <v>3</v>
      </c>
      <c r="FG17" s="5" t="s">
        <v>3</v>
      </c>
      <c r="FH17" s="5" t="s">
        <v>3</v>
      </c>
      <c r="FI17" s="5" t="s">
        <v>3</v>
      </c>
      <c r="FJ17" s="5" t="s">
        <v>3</v>
      </c>
      <c r="FK17" s="5" t="s">
        <v>3</v>
      </c>
      <c r="FL17" s="5" t="s">
        <v>3</v>
      </c>
      <c r="FM17" s="5" t="s">
        <v>3</v>
      </c>
      <c r="FN17" s="5" t="s">
        <v>3</v>
      </c>
      <c r="FO17" s="5" t="s">
        <v>3</v>
      </c>
      <c r="FP17" s="5" t="s">
        <v>3</v>
      </c>
      <c r="FQ17" s="5" t="s">
        <v>3</v>
      </c>
      <c r="FR17" s="5" t="s">
        <v>3</v>
      </c>
      <c r="FS17" s="5" t="s">
        <v>3</v>
      </c>
      <c r="FT17" s="5" t="s">
        <v>3</v>
      </c>
      <c r="FU17" s="5" t="s">
        <v>3</v>
      </c>
      <c r="FV17" s="5" t="s">
        <v>3</v>
      </c>
      <c r="FW17" s="5" t="s">
        <v>3</v>
      </c>
      <c r="FX17" s="5" t="s">
        <v>3</v>
      </c>
      <c r="FY17" s="5" t="s">
        <v>3</v>
      </c>
      <c r="FZ17" s="5" t="s">
        <v>3</v>
      </c>
      <c r="GA17" s="5" t="s">
        <v>3</v>
      </c>
      <c r="GB17" s="5" t="s">
        <v>3</v>
      </c>
      <c r="GC17" s="5" t="s">
        <v>3</v>
      </c>
      <c r="GD17" s="5" t="s">
        <v>3</v>
      </c>
      <c r="GE17" s="5" t="s">
        <v>3</v>
      </c>
      <c r="GF17" s="5" t="s">
        <v>3</v>
      </c>
      <c r="GG17" s="5" t="s">
        <v>3</v>
      </c>
      <c r="GH17" s="5" t="s">
        <v>3</v>
      </c>
      <c r="GI17" s="5" t="s">
        <v>3</v>
      </c>
      <c r="GJ17" s="5" t="s">
        <v>3</v>
      </c>
      <c r="GK17" s="5" t="s">
        <v>3</v>
      </c>
      <c r="GL17" s="5" t="s">
        <v>3</v>
      </c>
      <c r="GM17" s="5" t="s">
        <v>3</v>
      </c>
      <c r="GN17" s="5" t="s">
        <v>3</v>
      </c>
      <c r="GO17" s="5" t="s">
        <v>3</v>
      </c>
      <c r="GP17" s="5" t="s">
        <v>3</v>
      </c>
      <c r="GQ17" s="5" t="s">
        <v>3</v>
      </c>
      <c r="GR17" s="5" t="s">
        <v>3</v>
      </c>
      <c r="GS17" s="5" t="s">
        <v>3</v>
      </c>
      <c r="GT17" s="5" t="s">
        <v>3</v>
      </c>
      <c r="GU17" s="5" t="s">
        <v>3</v>
      </c>
      <c r="GV17" s="5" t="s">
        <v>3</v>
      </c>
      <c r="GW17" s="5" t="s">
        <v>3</v>
      </c>
      <c r="GX17" s="5" t="s">
        <v>3</v>
      </c>
      <c r="GY17" s="5" t="s">
        <v>3</v>
      </c>
      <c r="GZ17" s="5" t="s">
        <v>3</v>
      </c>
      <c r="HA17" s="5" t="s">
        <v>3</v>
      </c>
      <c r="HB17" s="5" t="s">
        <v>3</v>
      </c>
    </row>
    <row r="18" spans="1:210" s="12" customFormat="1" ht="10.5" customHeight="1" x14ac:dyDescent="0.25">
      <c r="C18" s="5"/>
      <c r="J18" s="5"/>
      <c r="K18" s="5"/>
      <c r="L18" s="5"/>
      <c r="M18" s="5"/>
      <c r="P18" s="5" t="s">
        <v>3</v>
      </c>
      <c r="Q18" s="5" t="s">
        <v>6</v>
      </c>
      <c r="R18" s="5" t="s">
        <v>3</v>
      </c>
      <c r="S18" s="5" t="s">
        <v>3</v>
      </c>
      <c r="T18" s="5" t="s">
        <v>3</v>
      </c>
      <c r="U18" s="5" t="s">
        <v>6</v>
      </c>
      <c r="V18" s="5" t="s">
        <v>3</v>
      </c>
      <c r="W18" s="5" t="s">
        <v>3</v>
      </c>
      <c r="X18" s="5" t="s">
        <v>3</v>
      </c>
      <c r="Y18" s="5" t="s">
        <v>6</v>
      </c>
      <c r="Z18" s="5" t="s">
        <v>3</v>
      </c>
      <c r="AA18" s="5" t="s">
        <v>3</v>
      </c>
      <c r="AB18" s="5" t="s">
        <v>3</v>
      </c>
      <c r="AC18" s="5" t="s">
        <v>6</v>
      </c>
      <c r="AD18" s="5" t="s">
        <v>3</v>
      </c>
      <c r="AE18" s="5" t="s">
        <v>3</v>
      </c>
      <c r="AF18" s="5" t="s">
        <v>3</v>
      </c>
      <c r="AG18" s="5" t="s">
        <v>6</v>
      </c>
      <c r="AH18" s="5" t="s">
        <v>3</v>
      </c>
      <c r="AI18" s="5" t="s">
        <v>3</v>
      </c>
      <c r="AJ18" s="5" t="s">
        <v>3</v>
      </c>
      <c r="AK18" s="5" t="s">
        <v>6</v>
      </c>
      <c r="AL18" s="5" t="s">
        <v>3</v>
      </c>
      <c r="AM18" s="5" t="s">
        <v>3</v>
      </c>
      <c r="AN18" s="5" t="s">
        <v>3</v>
      </c>
      <c r="AO18" s="5" t="s">
        <v>6</v>
      </c>
      <c r="AP18" s="5" t="s">
        <v>3</v>
      </c>
      <c r="AQ18" s="5" t="s">
        <v>3</v>
      </c>
      <c r="AR18" s="5" t="s">
        <v>3</v>
      </c>
      <c r="AS18" s="5" t="s">
        <v>6</v>
      </c>
      <c r="AT18" s="5" t="s">
        <v>3</v>
      </c>
      <c r="AU18" s="5" t="s">
        <v>3</v>
      </c>
      <c r="AV18" s="5" t="s">
        <v>3</v>
      </c>
      <c r="AW18" s="5" t="s">
        <v>3</v>
      </c>
      <c r="AX18" s="5" t="s">
        <v>3</v>
      </c>
      <c r="AY18" s="5" t="s">
        <v>3</v>
      </c>
      <c r="AZ18" s="5" t="s">
        <v>3</v>
      </c>
      <c r="BA18" s="5" t="s">
        <v>3</v>
      </c>
      <c r="BB18" s="5" t="s">
        <v>3</v>
      </c>
      <c r="BC18" s="5" t="s">
        <v>3</v>
      </c>
      <c r="BD18" s="5" t="s">
        <v>3</v>
      </c>
      <c r="BE18" s="5" t="s">
        <v>3</v>
      </c>
      <c r="BF18" s="5" t="s">
        <v>3</v>
      </c>
      <c r="BG18" s="5" t="s">
        <v>3</v>
      </c>
      <c r="BH18" s="5" t="s">
        <v>3</v>
      </c>
      <c r="BI18" s="5" t="s">
        <v>3</v>
      </c>
      <c r="BJ18" s="5" t="s">
        <v>3</v>
      </c>
      <c r="BK18" s="5" t="s">
        <v>3</v>
      </c>
      <c r="BL18" s="5" t="s">
        <v>3</v>
      </c>
      <c r="BM18" s="5" t="s">
        <v>3</v>
      </c>
      <c r="BN18" s="5" t="s">
        <v>3</v>
      </c>
      <c r="BO18" s="5" t="s">
        <v>3</v>
      </c>
      <c r="BP18" s="5" t="s">
        <v>3</v>
      </c>
      <c r="BQ18" s="5" t="s">
        <v>3</v>
      </c>
      <c r="BR18" s="5" t="s">
        <v>3</v>
      </c>
      <c r="BS18" s="5" t="s">
        <v>3</v>
      </c>
      <c r="BT18" s="5" t="s">
        <v>3</v>
      </c>
      <c r="BU18" s="5" t="s">
        <v>3</v>
      </c>
      <c r="BV18" s="5" t="s">
        <v>3</v>
      </c>
      <c r="BW18" s="5" t="s">
        <v>3</v>
      </c>
      <c r="BX18" s="5" t="s">
        <v>3</v>
      </c>
      <c r="BY18" s="5" t="s">
        <v>3</v>
      </c>
      <c r="BZ18" s="5" t="s">
        <v>3</v>
      </c>
      <c r="CA18" s="5" t="s">
        <v>3</v>
      </c>
      <c r="CB18" s="5" t="s">
        <v>3</v>
      </c>
      <c r="CC18" s="5" t="s">
        <v>3</v>
      </c>
      <c r="CD18" s="5" t="s">
        <v>3</v>
      </c>
      <c r="CE18" s="5" t="s">
        <v>3</v>
      </c>
      <c r="CF18" s="5" t="s">
        <v>3</v>
      </c>
      <c r="CG18" s="5" t="s">
        <v>3</v>
      </c>
      <c r="CH18" s="5" t="s">
        <v>3</v>
      </c>
      <c r="CI18" s="5" t="s">
        <v>3</v>
      </c>
      <c r="CJ18" s="5" t="s">
        <v>3</v>
      </c>
      <c r="CK18" s="5" t="s">
        <v>3</v>
      </c>
      <c r="CL18" s="5" t="s">
        <v>3</v>
      </c>
      <c r="CM18" s="5" t="s">
        <v>3</v>
      </c>
      <c r="CN18" s="5" t="s">
        <v>3</v>
      </c>
      <c r="CO18" s="5" t="s">
        <v>3</v>
      </c>
      <c r="CP18" s="5" t="s">
        <v>3</v>
      </c>
      <c r="CQ18" s="5" t="s">
        <v>3</v>
      </c>
      <c r="CR18" s="5" t="s">
        <v>3</v>
      </c>
      <c r="CS18" s="5" t="s">
        <v>3</v>
      </c>
      <c r="CT18" s="5" t="s">
        <v>3</v>
      </c>
      <c r="CU18" s="5" t="s">
        <v>3</v>
      </c>
      <c r="CV18" s="5" t="s">
        <v>3</v>
      </c>
      <c r="CW18" s="5" t="s">
        <v>3</v>
      </c>
      <c r="CX18" s="5" t="s">
        <v>3</v>
      </c>
      <c r="CY18" s="5" t="s">
        <v>3</v>
      </c>
      <c r="CZ18" s="5" t="s">
        <v>3</v>
      </c>
      <c r="DA18" s="5" t="s">
        <v>3</v>
      </c>
      <c r="DB18" s="5" t="s">
        <v>3</v>
      </c>
      <c r="DC18" s="5" t="s">
        <v>3</v>
      </c>
      <c r="DD18" s="5" t="s">
        <v>3</v>
      </c>
      <c r="DE18" s="5" t="s">
        <v>3</v>
      </c>
      <c r="DF18" s="5" t="s">
        <v>3</v>
      </c>
      <c r="DG18" s="5" t="s">
        <v>3</v>
      </c>
      <c r="DH18" s="5" t="s">
        <v>3</v>
      </c>
      <c r="DI18" s="5" t="s">
        <v>3</v>
      </c>
      <c r="DJ18" s="5" t="s">
        <v>3</v>
      </c>
      <c r="DK18" s="5" t="s">
        <v>3</v>
      </c>
      <c r="DL18" s="5" t="s">
        <v>3</v>
      </c>
      <c r="DM18" s="5" t="s">
        <v>3</v>
      </c>
      <c r="DN18" s="5" t="s">
        <v>3</v>
      </c>
      <c r="DO18" s="5" t="s">
        <v>3</v>
      </c>
      <c r="DP18" s="5" t="s">
        <v>3</v>
      </c>
      <c r="DQ18" s="5" t="s">
        <v>3</v>
      </c>
      <c r="DR18" s="5" t="s">
        <v>3</v>
      </c>
      <c r="DS18" s="5" t="s">
        <v>3</v>
      </c>
      <c r="DT18" s="5" t="s">
        <v>3</v>
      </c>
      <c r="DU18" s="5" t="s">
        <v>3</v>
      </c>
      <c r="DV18" s="5" t="s">
        <v>3</v>
      </c>
      <c r="DW18" s="5" t="s">
        <v>3</v>
      </c>
      <c r="DX18" s="5" t="s">
        <v>3</v>
      </c>
      <c r="DY18" s="5" t="s">
        <v>3</v>
      </c>
      <c r="DZ18" s="5" t="s">
        <v>3</v>
      </c>
      <c r="EA18" s="5" t="s">
        <v>3</v>
      </c>
      <c r="EB18" s="5" t="s">
        <v>3</v>
      </c>
      <c r="EC18" s="5" t="s">
        <v>3</v>
      </c>
      <c r="ED18" s="5" t="s">
        <v>3</v>
      </c>
      <c r="EE18" s="5" t="s">
        <v>3</v>
      </c>
      <c r="EF18" s="5" t="s">
        <v>3</v>
      </c>
      <c r="EG18" s="5" t="s">
        <v>3</v>
      </c>
      <c r="EH18" s="5" t="s">
        <v>3</v>
      </c>
      <c r="EI18" s="5" t="s">
        <v>3</v>
      </c>
      <c r="EJ18" s="5" t="s">
        <v>3</v>
      </c>
      <c r="EK18" s="5" t="s">
        <v>3</v>
      </c>
      <c r="EL18" s="5" t="s">
        <v>3</v>
      </c>
      <c r="EM18" s="5" t="s">
        <v>3</v>
      </c>
      <c r="EN18" s="5" t="s">
        <v>3</v>
      </c>
      <c r="EO18" s="5" t="s">
        <v>3</v>
      </c>
      <c r="EP18" s="5" t="s">
        <v>3</v>
      </c>
      <c r="EQ18" s="5" t="s">
        <v>3</v>
      </c>
      <c r="ER18" s="5" t="s">
        <v>3</v>
      </c>
      <c r="ES18" s="5" t="s">
        <v>3</v>
      </c>
      <c r="ET18" s="5" t="s">
        <v>3</v>
      </c>
      <c r="EU18" s="5" t="s">
        <v>3</v>
      </c>
      <c r="EV18" s="5" t="s">
        <v>3</v>
      </c>
      <c r="EW18" s="5" t="s">
        <v>3</v>
      </c>
      <c r="EX18" s="5" t="s">
        <v>3</v>
      </c>
      <c r="EY18" s="5" t="s">
        <v>3</v>
      </c>
      <c r="EZ18" s="5" t="s">
        <v>3</v>
      </c>
      <c r="FA18" s="5" t="s">
        <v>3</v>
      </c>
      <c r="FB18" s="5" t="s">
        <v>3</v>
      </c>
      <c r="FC18" s="5" t="s">
        <v>3</v>
      </c>
      <c r="FD18" s="5" t="s">
        <v>3</v>
      </c>
      <c r="FE18" s="5" t="s">
        <v>3</v>
      </c>
      <c r="FF18" s="5" t="s">
        <v>3</v>
      </c>
      <c r="FG18" s="5" t="s">
        <v>3</v>
      </c>
      <c r="FH18" s="5" t="s">
        <v>3</v>
      </c>
      <c r="FI18" s="5" t="s">
        <v>3</v>
      </c>
      <c r="FJ18" s="5" t="s">
        <v>3</v>
      </c>
      <c r="FK18" s="5" t="s">
        <v>3</v>
      </c>
      <c r="FL18" s="5" t="s">
        <v>3</v>
      </c>
      <c r="FM18" s="5" t="s">
        <v>3</v>
      </c>
      <c r="FN18" s="5" t="s">
        <v>3</v>
      </c>
      <c r="FO18" s="5" t="s">
        <v>3</v>
      </c>
      <c r="FP18" s="5" t="s">
        <v>3</v>
      </c>
      <c r="FQ18" s="5" t="s">
        <v>3</v>
      </c>
      <c r="FR18" s="5" t="s">
        <v>3</v>
      </c>
      <c r="FS18" s="5" t="s">
        <v>3</v>
      </c>
      <c r="FT18" s="5" t="s">
        <v>3</v>
      </c>
      <c r="FU18" s="5" t="s">
        <v>3</v>
      </c>
      <c r="FV18" s="5" t="s">
        <v>3</v>
      </c>
      <c r="FW18" s="5" t="s">
        <v>3</v>
      </c>
      <c r="FX18" s="5" t="s">
        <v>3</v>
      </c>
      <c r="FY18" s="5" t="s">
        <v>3</v>
      </c>
      <c r="FZ18" s="5" t="s">
        <v>3</v>
      </c>
      <c r="GA18" s="5" t="s">
        <v>3</v>
      </c>
      <c r="GB18" s="5" t="s">
        <v>3</v>
      </c>
      <c r="GC18" s="5" t="s">
        <v>3</v>
      </c>
      <c r="GD18" s="5" t="s">
        <v>3</v>
      </c>
      <c r="GE18" s="5" t="s">
        <v>3</v>
      </c>
      <c r="GF18" s="5" t="s">
        <v>3</v>
      </c>
      <c r="GG18" s="5" t="s">
        <v>3</v>
      </c>
      <c r="GH18" s="5" t="s">
        <v>3</v>
      </c>
      <c r="GI18" s="5" t="s">
        <v>3</v>
      </c>
      <c r="GJ18" s="5" t="s">
        <v>3</v>
      </c>
      <c r="GK18" s="5" t="s">
        <v>3</v>
      </c>
      <c r="GL18" s="5" t="s">
        <v>3</v>
      </c>
      <c r="GM18" s="5" t="s">
        <v>3</v>
      </c>
      <c r="GN18" s="5" t="s">
        <v>3</v>
      </c>
      <c r="GO18" s="5" t="s">
        <v>3</v>
      </c>
      <c r="GP18" s="5" t="s">
        <v>3</v>
      </c>
      <c r="GQ18" s="5" t="s">
        <v>3</v>
      </c>
      <c r="GR18" s="5" t="s">
        <v>3</v>
      </c>
      <c r="GS18" s="5" t="s">
        <v>3</v>
      </c>
      <c r="GT18" s="5" t="s">
        <v>3</v>
      </c>
      <c r="GU18" s="5" t="s">
        <v>3</v>
      </c>
      <c r="GV18" s="5" t="s">
        <v>3</v>
      </c>
      <c r="GW18" s="5" t="s">
        <v>3</v>
      </c>
      <c r="GX18" s="5" t="s">
        <v>3</v>
      </c>
      <c r="GY18" s="5" t="s">
        <v>3</v>
      </c>
      <c r="GZ18" s="5" t="s">
        <v>3</v>
      </c>
      <c r="HA18" s="5" t="s">
        <v>3</v>
      </c>
      <c r="HB18" s="5" t="s">
        <v>3</v>
      </c>
    </row>
    <row r="19" spans="1:210" s="7" customFormat="1" ht="11.25" customHeight="1" x14ac:dyDescent="0.25">
      <c r="B19" s="50" t="s">
        <v>34</v>
      </c>
      <c r="C19" s="50"/>
      <c r="D19" s="50"/>
      <c r="E19" s="50"/>
      <c r="F19" s="50"/>
      <c r="G19" s="50"/>
      <c r="I19" s="49" t="s">
        <v>36</v>
      </c>
      <c r="J19" s="49"/>
      <c r="K19" s="13">
        <f>$H$7</f>
        <v>2</v>
      </c>
      <c r="M19" s="13"/>
      <c r="P19" s="13"/>
      <c r="Q19" s="13">
        <f>IF(OR($K$16=1,$K$16=2),1,IF($I$15="ja",$H$7,IF(S13&gt;0,S13-1,0)))</f>
        <v>2</v>
      </c>
      <c r="R19" s="13"/>
      <c r="S19" s="13"/>
      <c r="T19" s="13"/>
      <c r="U19" s="13">
        <f>IF(OR($K$16=1,$K$16=2),1,IF(S13&gt;0,AA13,0))</f>
        <v>1</v>
      </c>
      <c r="V19" s="13"/>
      <c r="W19" s="13"/>
      <c r="X19" s="13"/>
      <c r="Y19" s="13">
        <f>IF(OR($K$16=1,$K$16=2),1,IF(AA13&gt;0,S13,0))</f>
        <v>2</v>
      </c>
      <c r="Z19" s="13"/>
      <c r="AA19" s="13"/>
      <c r="AB19" s="13"/>
      <c r="AC19" s="13">
        <f>IF(OR($K$16=1,$K$16=2),1,IF($I$15="ja",$K$7,IF(AA13&gt;0,AA13-1,0)))</f>
        <v>1</v>
      </c>
      <c r="AD19" s="13"/>
      <c r="AE19" s="13"/>
      <c r="AF19" s="13"/>
      <c r="AG19" s="13">
        <f>IF(OR($K$16=1,$K$16=2),1,IF($I$15="ja",$H$7,IF(AI13&gt;0,AI13-1,0)))</f>
        <v>2</v>
      </c>
      <c r="AH19" s="13"/>
      <c r="AI19" s="13"/>
      <c r="AJ19" s="13"/>
      <c r="AK19" s="13">
        <f>IF(OR($K$16=1,$K$16=2),1,IF(AI13&gt;0,AQ13,0))</f>
        <v>1</v>
      </c>
      <c r="AL19" s="13"/>
      <c r="AM19" s="13"/>
      <c r="AN19" s="13"/>
      <c r="AO19" s="13">
        <f>IF(OR($K$16=1,$K$16=2),1,IF(AQ13&gt;0,AI13,0))</f>
        <v>2</v>
      </c>
      <c r="AP19" s="13"/>
      <c r="AQ19" s="13"/>
      <c r="AR19" s="13"/>
      <c r="AS19" s="13">
        <f>IF(OR($K$16=1,$K$16=2),1,IF($I$15="ja",$K$7,IF(AQ13&gt;0,AQ13-1,0)))</f>
        <v>1</v>
      </c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</row>
    <row r="20" spans="1:210" ht="3.6" customHeight="1" x14ac:dyDescent="0.25">
      <c r="B20" s="50"/>
      <c r="C20" s="50"/>
      <c r="D20" s="50"/>
      <c r="E20" s="50"/>
      <c r="F20" s="50"/>
      <c r="G20" s="50"/>
      <c r="I20" s="49"/>
      <c r="J20" s="49"/>
      <c r="K20" s="5" t="s">
        <v>7</v>
      </c>
      <c r="Q20" s="5" t="s">
        <v>7</v>
      </c>
      <c r="U20" s="5" t="s">
        <v>7</v>
      </c>
      <c r="Y20" s="5" t="s">
        <v>7</v>
      </c>
      <c r="AC20" s="5" t="s">
        <v>7</v>
      </c>
      <c r="AG20" s="5" t="s">
        <v>7</v>
      </c>
      <c r="AK20" s="5" t="s">
        <v>7</v>
      </c>
      <c r="AO20" s="5" t="s">
        <v>7</v>
      </c>
      <c r="AS20" s="5" t="s">
        <v>7</v>
      </c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</row>
    <row r="21" spans="1:210" s="7" customFormat="1" ht="11.25" customHeight="1" x14ac:dyDescent="0.25">
      <c r="B21" s="50"/>
      <c r="C21" s="50"/>
      <c r="D21" s="50"/>
      <c r="E21" s="50"/>
      <c r="F21" s="50"/>
      <c r="G21" s="50"/>
      <c r="I21" s="49"/>
      <c r="J21" s="49"/>
      <c r="K21" s="13">
        <f>$H$7+$K$7</f>
        <v>3</v>
      </c>
      <c r="M21" s="13"/>
      <c r="P21" s="13"/>
      <c r="Q21" s="13">
        <f>IF(OR($K$16=1,$K$16=2),1,IF($I$15="ja",$I$14,$I$14-2))</f>
        <v>3</v>
      </c>
      <c r="R21" s="13"/>
      <c r="S21" s="13"/>
      <c r="T21" s="13"/>
      <c r="U21" s="13">
        <f>IF(OR($K$16=1,$K$16=2),1,IF($I$15="ja",$I$14,$I$14-2))</f>
        <v>3</v>
      </c>
      <c r="V21" s="13"/>
      <c r="W21" s="13"/>
      <c r="X21" s="13"/>
      <c r="Y21" s="13">
        <f>IF(OR($K$16=1,$K$16=2),1,IF($I$15="ja",$I$14,$I$14-2))</f>
        <v>3</v>
      </c>
      <c r="Z21" s="13"/>
      <c r="AA21" s="13"/>
      <c r="AB21" s="13"/>
      <c r="AC21" s="13">
        <f>IF(OR($K$16=1,$K$16=2),1,IF($I$15="ja",$I$14,$I$14-2))</f>
        <v>3</v>
      </c>
      <c r="AD21" s="13"/>
      <c r="AE21" s="13"/>
      <c r="AF21" s="13"/>
      <c r="AG21" s="13">
        <f>IF(OR($K$16=1,$K$16=2),1,IF($I$15="ja",$I$14,$I$14-2))</f>
        <v>3</v>
      </c>
      <c r="AH21" s="13"/>
      <c r="AI21" s="13"/>
      <c r="AJ21" s="13"/>
      <c r="AK21" s="13">
        <f>IF(OR($K$16=1,$K$16=2),1,IF($I$15="ja",$I$14,$I$14-2))</f>
        <v>3</v>
      </c>
      <c r="AL21" s="13"/>
      <c r="AM21" s="13"/>
      <c r="AN21" s="13"/>
      <c r="AO21" s="13">
        <f>IF(OR($K$16=1,$K$16=2),1,IF($I$15="ja",$I$14,$I$14-2))</f>
        <v>3</v>
      </c>
      <c r="AP21" s="13"/>
      <c r="AQ21" s="13"/>
      <c r="AR21" s="13"/>
      <c r="AS21" s="13">
        <f>IF(OR($K$16=1,$K$16=2),1,IF($I$15="ja",$I$14,$I$14-2))</f>
        <v>3</v>
      </c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</row>
    <row r="22" spans="1:210" s="12" customFormat="1" ht="10.5" customHeight="1" thickBot="1" x14ac:dyDescent="0.3">
      <c r="A22" s="7"/>
      <c r="B22" s="7"/>
      <c r="C22" s="13"/>
      <c r="D22" s="7"/>
      <c r="E22" s="7"/>
      <c r="F22" s="7"/>
      <c r="G22" s="7"/>
      <c r="H22" s="7"/>
      <c r="I22" s="7"/>
      <c r="J22" s="13"/>
      <c r="K22" s="13"/>
      <c r="L22" s="13"/>
      <c r="M22" s="5"/>
      <c r="P22" s="5" t="s">
        <v>3</v>
      </c>
      <c r="Q22" s="5" t="s">
        <v>6</v>
      </c>
      <c r="R22" s="5" t="s">
        <v>3</v>
      </c>
      <c r="S22" s="5" t="s">
        <v>3</v>
      </c>
      <c r="T22" s="5" t="s">
        <v>3</v>
      </c>
      <c r="U22" s="5" t="s">
        <v>6</v>
      </c>
      <c r="V22" s="5" t="s">
        <v>3</v>
      </c>
      <c r="W22" s="5" t="s">
        <v>3</v>
      </c>
      <c r="X22" s="5" t="s">
        <v>3</v>
      </c>
      <c r="Y22" s="5" t="s">
        <v>6</v>
      </c>
      <c r="Z22" s="5" t="s">
        <v>3</v>
      </c>
      <c r="AA22" s="5" t="s">
        <v>3</v>
      </c>
      <c r="AB22" s="5" t="s">
        <v>3</v>
      </c>
      <c r="AC22" s="5" t="s">
        <v>6</v>
      </c>
      <c r="AD22" s="5" t="s">
        <v>3</v>
      </c>
      <c r="AE22" s="5" t="s">
        <v>3</v>
      </c>
      <c r="AF22" s="5" t="s">
        <v>3</v>
      </c>
      <c r="AG22" s="5" t="s">
        <v>6</v>
      </c>
      <c r="AH22" s="5" t="s">
        <v>3</v>
      </c>
      <c r="AI22" s="5" t="s">
        <v>3</v>
      </c>
      <c r="AJ22" s="5" t="s">
        <v>3</v>
      </c>
      <c r="AK22" s="5" t="s">
        <v>6</v>
      </c>
      <c r="AL22" s="5" t="s">
        <v>3</v>
      </c>
      <c r="AM22" s="5" t="s">
        <v>3</v>
      </c>
      <c r="AN22" s="5" t="s">
        <v>3</v>
      </c>
      <c r="AO22" s="5" t="s">
        <v>6</v>
      </c>
      <c r="AP22" s="5" t="s">
        <v>3</v>
      </c>
      <c r="AQ22" s="5" t="s">
        <v>3</v>
      </c>
      <c r="AR22" s="5" t="s">
        <v>3</v>
      </c>
      <c r="AS22" s="5" t="s">
        <v>6</v>
      </c>
      <c r="AT22" s="5" t="s">
        <v>3</v>
      </c>
      <c r="AU22" s="5" t="s">
        <v>3</v>
      </c>
      <c r="AV22" s="5" t="s">
        <v>3</v>
      </c>
      <c r="AW22" s="5" t="s">
        <v>3</v>
      </c>
      <c r="AX22" s="5" t="s">
        <v>3</v>
      </c>
      <c r="AY22" s="5" t="s">
        <v>3</v>
      </c>
      <c r="AZ22" s="5" t="s">
        <v>3</v>
      </c>
      <c r="BA22" s="5" t="s">
        <v>3</v>
      </c>
      <c r="BB22" s="5" t="s">
        <v>3</v>
      </c>
      <c r="BC22" s="5" t="s">
        <v>3</v>
      </c>
      <c r="BD22" s="5" t="s">
        <v>3</v>
      </c>
      <c r="BE22" s="5" t="s">
        <v>3</v>
      </c>
      <c r="BF22" s="5" t="s">
        <v>3</v>
      </c>
      <c r="BG22" s="5" t="s">
        <v>3</v>
      </c>
      <c r="BH22" s="5" t="s">
        <v>3</v>
      </c>
      <c r="BI22" s="5" t="s">
        <v>3</v>
      </c>
      <c r="BJ22" s="5" t="s">
        <v>3</v>
      </c>
      <c r="BK22" s="5" t="s">
        <v>3</v>
      </c>
      <c r="BL22" s="5" t="s">
        <v>3</v>
      </c>
      <c r="BM22" s="5" t="s">
        <v>3</v>
      </c>
      <c r="BN22" s="5" t="s">
        <v>3</v>
      </c>
      <c r="BO22" s="5" t="s">
        <v>3</v>
      </c>
      <c r="BP22" s="5" t="s">
        <v>3</v>
      </c>
      <c r="BQ22" s="5" t="s">
        <v>3</v>
      </c>
      <c r="BR22" s="5" t="s">
        <v>3</v>
      </c>
      <c r="BS22" s="5" t="s">
        <v>3</v>
      </c>
      <c r="BT22" s="5" t="s">
        <v>3</v>
      </c>
      <c r="BU22" s="5" t="s">
        <v>3</v>
      </c>
      <c r="BV22" s="5" t="s">
        <v>3</v>
      </c>
      <c r="BW22" s="5" t="s">
        <v>3</v>
      </c>
      <c r="BX22" s="5" t="s">
        <v>3</v>
      </c>
      <c r="BY22" s="5" t="s">
        <v>3</v>
      </c>
      <c r="BZ22" s="5" t="s">
        <v>3</v>
      </c>
      <c r="CA22" s="5" t="s">
        <v>3</v>
      </c>
      <c r="CB22" s="5" t="s">
        <v>3</v>
      </c>
      <c r="CC22" s="5" t="s">
        <v>3</v>
      </c>
      <c r="CD22" s="5" t="s">
        <v>3</v>
      </c>
      <c r="CE22" s="5" t="s">
        <v>3</v>
      </c>
      <c r="CF22" s="5" t="s">
        <v>3</v>
      </c>
      <c r="CG22" s="5" t="s">
        <v>3</v>
      </c>
      <c r="CH22" s="5" t="s">
        <v>3</v>
      </c>
      <c r="CI22" s="5" t="s">
        <v>3</v>
      </c>
      <c r="CJ22" s="5" t="s">
        <v>3</v>
      </c>
      <c r="CK22" s="5" t="s">
        <v>3</v>
      </c>
      <c r="CL22" s="5" t="s">
        <v>3</v>
      </c>
      <c r="CM22" s="5" t="s">
        <v>3</v>
      </c>
      <c r="CN22" s="5" t="s">
        <v>3</v>
      </c>
      <c r="CO22" s="5" t="s">
        <v>3</v>
      </c>
      <c r="CP22" s="5" t="s">
        <v>3</v>
      </c>
      <c r="CQ22" s="5" t="s">
        <v>3</v>
      </c>
      <c r="CR22" s="5" t="s">
        <v>3</v>
      </c>
      <c r="CS22" s="5" t="s">
        <v>3</v>
      </c>
      <c r="CT22" s="5" t="s">
        <v>3</v>
      </c>
      <c r="CU22" s="5" t="s">
        <v>3</v>
      </c>
      <c r="CV22" s="5" t="s">
        <v>3</v>
      </c>
      <c r="CW22" s="5" t="s">
        <v>3</v>
      </c>
      <c r="CX22" s="5" t="s">
        <v>3</v>
      </c>
      <c r="CY22" s="5" t="s">
        <v>3</v>
      </c>
      <c r="CZ22" s="5" t="s">
        <v>3</v>
      </c>
      <c r="DA22" s="5" t="s">
        <v>3</v>
      </c>
      <c r="DB22" s="5" t="s">
        <v>3</v>
      </c>
      <c r="DC22" s="5" t="s">
        <v>3</v>
      </c>
      <c r="DD22" s="5" t="s">
        <v>3</v>
      </c>
      <c r="DE22" s="5" t="s">
        <v>3</v>
      </c>
      <c r="DF22" s="5" t="s">
        <v>3</v>
      </c>
      <c r="DG22" s="5" t="s">
        <v>3</v>
      </c>
      <c r="DH22" s="5" t="s">
        <v>3</v>
      </c>
      <c r="DI22" s="5" t="s">
        <v>3</v>
      </c>
      <c r="DJ22" s="5" t="s">
        <v>3</v>
      </c>
      <c r="DK22" s="5" t="s">
        <v>3</v>
      </c>
      <c r="DL22" s="5" t="s">
        <v>3</v>
      </c>
      <c r="DM22" s="5" t="s">
        <v>3</v>
      </c>
      <c r="DN22" s="5" t="s">
        <v>3</v>
      </c>
      <c r="DO22" s="5" t="s">
        <v>3</v>
      </c>
      <c r="DP22" s="5" t="s">
        <v>3</v>
      </c>
      <c r="DQ22" s="5" t="s">
        <v>3</v>
      </c>
      <c r="DR22" s="5" t="s">
        <v>3</v>
      </c>
      <c r="DS22" s="5" t="s">
        <v>3</v>
      </c>
      <c r="DT22" s="5" t="s">
        <v>3</v>
      </c>
      <c r="DU22" s="5" t="s">
        <v>3</v>
      </c>
      <c r="DV22" s="5" t="s">
        <v>3</v>
      </c>
      <c r="DW22" s="5" t="s">
        <v>3</v>
      </c>
      <c r="DX22" s="5" t="s">
        <v>3</v>
      </c>
      <c r="DY22" s="5" t="s">
        <v>3</v>
      </c>
      <c r="DZ22" s="5" t="s">
        <v>3</v>
      </c>
      <c r="EA22" s="5" t="s">
        <v>3</v>
      </c>
      <c r="EB22" s="5" t="s">
        <v>3</v>
      </c>
      <c r="EC22" s="5" t="s">
        <v>3</v>
      </c>
      <c r="ED22" s="5" t="s">
        <v>3</v>
      </c>
      <c r="EE22" s="5" t="s">
        <v>3</v>
      </c>
      <c r="EF22" s="5" t="s">
        <v>3</v>
      </c>
      <c r="EG22" s="5" t="s">
        <v>3</v>
      </c>
      <c r="EH22" s="5" t="s">
        <v>3</v>
      </c>
      <c r="EI22" s="5" t="s">
        <v>3</v>
      </c>
      <c r="EJ22" s="5" t="s">
        <v>3</v>
      </c>
      <c r="EK22" s="5" t="s">
        <v>3</v>
      </c>
      <c r="EL22" s="5" t="s">
        <v>3</v>
      </c>
      <c r="EM22" s="5" t="s">
        <v>3</v>
      </c>
      <c r="EN22" s="5" t="s">
        <v>3</v>
      </c>
      <c r="EO22" s="5" t="s">
        <v>3</v>
      </c>
      <c r="EP22" s="5" t="s">
        <v>3</v>
      </c>
      <c r="EQ22" s="5" t="s">
        <v>3</v>
      </c>
      <c r="ER22" s="5" t="s">
        <v>3</v>
      </c>
      <c r="ES22" s="5" t="s">
        <v>3</v>
      </c>
      <c r="ET22" s="5" t="s">
        <v>3</v>
      </c>
      <c r="EU22" s="5" t="s">
        <v>3</v>
      </c>
      <c r="EV22" s="5" t="s">
        <v>3</v>
      </c>
      <c r="EW22" s="5" t="s">
        <v>3</v>
      </c>
      <c r="EX22" s="5" t="s">
        <v>3</v>
      </c>
      <c r="EY22" s="5" t="s">
        <v>3</v>
      </c>
      <c r="EZ22" s="5" t="s">
        <v>3</v>
      </c>
      <c r="FA22" s="5" t="s">
        <v>3</v>
      </c>
      <c r="FB22" s="5" t="s">
        <v>3</v>
      </c>
      <c r="FC22" s="5" t="s">
        <v>3</v>
      </c>
      <c r="FD22" s="5" t="s">
        <v>3</v>
      </c>
      <c r="FE22" s="5" t="s">
        <v>3</v>
      </c>
      <c r="FF22" s="5" t="s">
        <v>3</v>
      </c>
      <c r="FG22" s="5" t="s">
        <v>3</v>
      </c>
      <c r="FH22" s="5" t="s">
        <v>3</v>
      </c>
      <c r="FI22" s="5" t="s">
        <v>3</v>
      </c>
      <c r="FJ22" s="5" t="s">
        <v>3</v>
      </c>
      <c r="FK22" s="5" t="s">
        <v>3</v>
      </c>
      <c r="FL22" s="5" t="s">
        <v>3</v>
      </c>
      <c r="FM22" s="5" t="s">
        <v>3</v>
      </c>
      <c r="FN22" s="5" t="s">
        <v>3</v>
      </c>
      <c r="FO22" s="5" t="s">
        <v>3</v>
      </c>
      <c r="FP22" s="5" t="s">
        <v>3</v>
      </c>
      <c r="FQ22" s="5" t="s">
        <v>3</v>
      </c>
      <c r="FR22" s="5" t="s">
        <v>3</v>
      </c>
      <c r="FS22" s="5" t="s">
        <v>3</v>
      </c>
      <c r="FT22" s="5" t="s">
        <v>3</v>
      </c>
      <c r="FU22" s="5" t="s">
        <v>3</v>
      </c>
      <c r="FV22" s="5" t="s">
        <v>3</v>
      </c>
      <c r="FW22" s="5" t="s">
        <v>3</v>
      </c>
      <c r="FX22" s="5" t="s">
        <v>3</v>
      </c>
      <c r="FY22" s="5" t="s">
        <v>3</v>
      </c>
      <c r="FZ22" s="5" t="s">
        <v>3</v>
      </c>
      <c r="GA22" s="5" t="s">
        <v>3</v>
      </c>
      <c r="GB22" s="5" t="s">
        <v>3</v>
      </c>
      <c r="GC22" s="5" t="s">
        <v>3</v>
      </c>
      <c r="GD22" s="5" t="s">
        <v>3</v>
      </c>
      <c r="GE22" s="5" t="s">
        <v>3</v>
      </c>
      <c r="GF22" s="5" t="s">
        <v>3</v>
      </c>
      <c r="GG22" s="5" t="s">
        <v>3</v>
      </c>
      <c r="GH22" s="5" t="s">
        <v>3</v>
      </c>
      <c r="GI22" s="5" t="s">
        <v>3</v>
      </c>
      <c r="GJ22" s="5" t="s">
        <v>3</v>
      </c>
      <c r="GK22" s="5" t="s">
        <v>3</v>
      </c>
      <c r="GL22" s="5" t="s">
        <v>3</v>
      </c>
      <c r="GM22" s="5" t="s">
        <v>3</v>
      </c>
      <c r="GN22" s="5" t="s">
        <v>3</v>
      </c>
      <c r="GO22" s="5" t="s">
        <v>3</v>
      </c>
      <c r="GP22" s="5" t="s">
        <v>3</v>
      </c>
      <c r="GQ22" s="5" t="s">
        <v>3</v>
      </c>
      <c r="GR22" s="5" t="s">
        <v>3</v>
      </c>
      <c r="GS22" s="5" t="s">
        <v>3</v>
      </c>
      <c r="GT22" s="5" t="s">
        <v>3</v>
      </c>
      <c r="GU22" s="5" t="s">
        <v>3</v>
      </c>
      <c r="GV22" s="5" t="s">
        <v>3</v>
      </c>
      <c r="GW22" s="5" t="s">
        <v>3</v>
      </c>
      <c r="GX22" s="5" t="s">
        <v>3</v>
      </c>
      <c r="GY22" s="5" t="s">
        <v>3</v>
      </c>
      <c r="GZ22" s="5" t="s">
        <v>3</v>
      </c>
      <c r="HA22" s="5" t="s">
        <v>3</v>
      </c>
      <c r="HB22" s="5" t="s">
        <v>3</v>
      </c>
    </row>
    <row r="23" spans="1:210" ht="11.25" customHeight="1" thickBot="1" x14ac:dyDescent="0.3">
      <c r="A23" s="12"/>
      <c r="B23" s="49" t="s">
        <v>32</v>
      </c>
      <c r="C23" s="49"/>
      <c r="D23" s="49"/>
      <c r="E23" s="49"/>
      <c r="F23" s="49"/>
      <c r="G23" s="49"/>
      <c r="H23" s="49"/>
      <c r="I23" s="49" t="s">
        <v>18</v>
      </c>
      <c r="J23" s="49"/>
      <c r="K23" s="57">
        <v>1</v>
      </c>
      <c r="P23" s="10" t="s">
        <v>14</v>
      </c>
      <c r="Q23" s="27" t="str">
        <f>$H$5</f>
        <v>Trf.</v>
      </c>
      <c r="R23" s="11" t="s">
        <v>14</v>
      </c>
      <c r="S23" s="5" t="s">
        <v>3</v>
      </c>
      <c r="T23" s="10" t="s">
        <v>14</v>
      </c>
      <c r="U23" s="5" t="str">
        <f>$K$5</f>
        <v>N</v>
      </c>
      <c r="V23" s="11" t="s">
        <v>14</v>
      </c>
      <c r="W23" s="5" t="s">
        <v>3</v>
      </c>
      <c r="X23" s="10" t="s">
        <v>14</v>
      </c>
      <c r="Y23" s="27" t="str">
        <f>$H$5</f>
        <v>Trf.</v>
      </c>
      <c r="Z23" s="11" t="s">
        <v>14</v>
      </c>
      <c r="AA23" s="5" t="s">
        <v>3</v>
      </c>
      <c r="AB23" s="10" t="s">
        <v>14</v>
      </c>
      <c r="AC23" s="5" t="str">
        <f>$K$5</f>
        <v>N</v>
      </c>
      <c r="AD23" s="11" t="s">
        <v>14</v>
      </c>
      <c r="AE23" s="5" t="s">
        <v>3</v>
      </c>
      <c r="AF23" s="10" t="s">
        <v>14</v>
      </c>
      <c r="AG23" s="27" t="str">
        <f>$H$5</f>
        <v>Trf.</v>
      </c>
      <c r="AH23" s="11" t="s">
        <v>14</v>
      </c>
      <c r="AI23" s="5" t="s">
        <v>3</v>
      </c>
      <c r="AJ23" s="10" t="s">
        <v>14</v>
      </c>
      <c r="AK23" s="5" t="str">
        <f>$K$5</f>
        <v>N</v>
      </c>
      <c r="AL23" s="11" t="s">
        <v>14</v>
      </c>
      <c r="AM23" s="5" t="s">
        <v>3</v>
      </c>
      <c r="AN23" s="10" t="s">
        <v>14</v>
      </c>
      <c r="AO23" s="27" t="str">
        <f>$H$5</f>
        <v>Trf.</v>
      </c>
      <c r="AP23" s="11" t="s">
        <v>14</v>
      </c>
      <c r="AQ23" s="5" t="s">
        <v>3</v>
      </c>
      <c r="AR23" s="10" t="s">
        <v>14</v>
      </c>
      <c r="AS23" s="5" t="str">
        <f>$K$5</f>
        <v>N</v>
      </c>
      <c r="AT23" s="11" t="s">
        <v>14</v>
      </c>
      <c r="AU23" s="5" t="s">
        <v>3</v>
      </c>
      <c r="AV23" s="5" t="s">
        <v>3</v>
      </c>
      <c r="AW23" s="5" t="s">
        <v>3</v>
      </c>
      <c r="AX23" s="5" t="s">
        <v>3</v>
      </c>
      <c r="AY23" s="5" t="s">
        <v>3</v>
      </c>
      <c r="AZ23" s="5" t="s">
        <v>3</v>
      </c>
      <c r="BA23" s="5" t="s">
        <v>3</v>
      </c>
      <c r="BB23" s="5" t="s">
        <v>3</v>
      </c>
      <c r="BC23" s="5" t="s">
        <v>3</v>
      </c>
      <c r="BD23" s="5" t="s">
        <v>3</v>
      </c>
      <c r="BE23" s="5" t="s">
        <v>3</v>
      </c>
      <c r="BF23" s="5" t="s">
        <v>3</v>
      </c>
      <c r="BG23" s="5" t="s">
        <v>3</v>
      </c>
      <c r="BH23" s="5" t="s">
        <v>3</v>
      </c>
      <c r="BI23" s="5" t="s">
        <v>3</v>
      </c>
      <c r="BJ23" s="5" t="s">
        <v>3</v>
      </c>
      <c r="BK23" s="5" t="s">
        <v>3</v>
      </c>
      <c r="BL23" s="5" t="s">
        <v>3</v>
      </c>
      <c r="BM23" s="5" t="s">
        <v>3</v>
      </c>
      <c r="BN23" s="5" t="s">
        <v>3</v>
      </c>
      <c r="BO23" s="5" t="s">
        <v>3</v>
      </c>
      <c r="BP23" s="5" t="s">
        <v>3</v>
      </c>
      <c r="BQ23" s="5" t="s">
        <v>3</v>
      </c>
      <c r="BR23" s="5" t="s">
        <v>3</v>
      </c>
      <c r="BS23" s="5" t="s">
        <v>3</v>
      </c>
      <c r="BT23" s="5" t="s">
        <v>3</v>
      </c>
      <c r="BU23" s="5" t="s">
        <v>3</v>
      </c>
      <c r="BV23" s="5" t="s">
        <v>3</v>
      </c>
      <c r="BW23" s="5" t="s">
        <v>3</v>
      </c>
      <c r="BX23" s="5" t="s">
        <v>3</v>
      </c>
      <c r="BY23" s="5" t="s">
        <v>3</v>
      </c>
      <c r="BZ23" s="5" t="s">
        <v>3</v>
      </c>
      <c r="CA23" s="5" t="s">
        <v>3</v>
      </c>
      <c r="CB23" s="5" t="s">
        <v>3</v>
      </c>
      <c r="CC23" s="5" t="s">
        <v>3</v>
      </c>
      <c r="CD23" s="5" t="s">
        <v>3</v>
      </c>
      <c r="CE23" s="5" t="s">
        <v>3</v>
      </c>
      <c r="CF23" s="5" t="s">
        <v>3</v>
      </c>
      <c r="CG23" s="5" t="s">
        <v>3</v>
      </c>
      <c r="CH23" s="5" t="s">
        <v>3</v>
      </c>
      <c r="CI23" s="5" t="s">
        <v>3</v>
      </c>
      <c r="CJ23" s="5" t="s">
        <v>3</v>
      </c>
      <c r="CK23" s="5" t="s">
        <v>3</v>
      </c>
      <c r="CL23" s="5" t="s">
        <v>3</v>
      </c>
      <c r="CM23" s="5" t="s">
        <v>3</v>
      </c>
      <c r="CN23" s="5" t="s">
        <v>3</v>
      </c>
      <c r="CO23" s="5" t="s">
        <v>3</v>
      </c>
      <c r="CP23" s="5" t="s">
        <v>3</v>
      </c>
      <c r="CQ23" s="5" t="s">
        <v>3</v>
      </c>
      <c r="CR23" s="5" t="s">
        <v>3</v>
      </c>
      <c r="CS23" s="5" t="s">
        <v>3</v>
      </c>
      <c r="CT23" s="5" t="s">
        <v>3</v>
      </c>
      <c r="CU23" s="5" t="s">
        <v>3</v>
      </c>
      <c r="CV23" s="5" t="s">
        <v>3</v>
      </c>
      <c r="CW23" s="5" t="s">
        <v>3</v>
      </c>
      <c r="CX23" s="5" t="s">
        <v>3</v>
      </c>
      <c r="CY23" s="5" t="s">
        <v>3</v>
      </c>
      <c r="CZ23" s="5" t="s">
        <v>3</v>
      </c>
      <c r="DA23" s="5" t="s">
        <v>3</v>
      </c>
      <c r="DB23" s="5" t="s">
        <v>3</v>
      </c>
      <c r="DC23" s="5" t="s">
        <v>3</v>
      </c>
      <c r="DD23" s="5" t="s">
        <v>3</v>
      </c>
      <c r="DE23" s="5" t="s">
        <v>3</v>
      </c>
      <c r="DF23" s="5" t="s">
        <v>3</v>
      </c>
      <c r="DG23" s="5" t="s">
        <v>3</v>
      </c>
      <c r="DH23" s="5" t="s">
        <v>3</v>
      </c>
      <c r="DI23" s="5" t="s">
        <v>3</v>
      </c>
      <c r="DJ23" s="5" t="s">
        <v>3</v>
      </c>
      <c r="DK23" s="5" t="s">
        <v>3</v>
      </c>
      <c r="DL23" s="5" t="s">
        <v>3</v>
      </c>
      <c r="DM23" s="5" t="s">
        <v>3</v>
      </c>
      <c r="DN23" s="5" t="s">
        <v>3</v>
      </c>
      <c r="DO23" s="5" t="s">
        <v>3</v>
      </c>
      <c r="DP23" s="5" t="s">
        <v>3</v>
      </c>
      <c r="DQ23" s="5" t="s">
        <v>3</v>
      </c>
      <c r="DR23" s="5" t="s">
        <v>3</v>
      </c>
      <c r="DS23" s="5" t="s">
        <v>3</v>
      </c>
      <c r="DT23" s="5" t="s">
        <v>3</v>
      </c>
      <c r="DU23" s="5" t="s">
        <v>3</v>
      </c>
      <c r="DV23" s="5" t="s">
        <v>3</v>
      </c>
      <c r="DW23" s="5" t="s">
        <v>3</v>
      </c>
      <c r="DX23" s="5" t="s">
        <v>3</v>
      </c>
      <c r="DY23" s="5" t="s">
        <v>3</v>
      </c>
      <c r="DZ23" s="5" t="s">
        <v>3</v>
      </c>
      <c r="EA23" s="5" t="s">
        <v>3</v>
      </c>
      <c r="EB23" s="5" t="s">
        <v>3</v>
      </c>
      <c r="EC23" s="5" t="s">
        <v>3</v>
      </c>
      <c r="ED23" s="5" t="s">
        <v>3</v>
      </c>
      <c r="EE23" s="5" t="s">
        <v>3</v>
      </c>
      <c r="EF23" s="5" t="s">
        <v>3</v>
      </c>
      <c r="EG23" s="5" t="s">
        <v>3</v>
      </c>
      <c r="EH23" s="5" t="s">
        <v>3</v>
      </c>
      <c r="EI23" s="5" t="s">
        <v>3</v>
      </c>
      <c r="EJ23" s="5" t="s">
        <v>3</v>
      </c>
      <c r="EK23" s="5" t="s">
        <v>3</v>
      </c>
      <c r="EL23" s="5" t="s">
        <v>3</v>
      </c>
      <c r="EM23" s="5" t="s">
        <v>3</v>
      </c>
      <c r="EN23" s="5" t="s">
        <v>3</v>
      </c>
      <c r="EO23" s="5" t="s">
        <v>3</v>
      </c>
      <c r="EP23" s="5" t="s">
        <v>3</v>
      </c>
      <c r="EQ23" s="5" t="s">
        <v>3</v>
      </c>
      <c r="ER23" s="5" t="s">
        <v>3</v>
      </c>
      <c r="ES23" s="5" t="s">
        <v>3</v>
      </c>
      <c r="ET23" s="5" t="s">
        <v>3</v>
      </c>
      <c r="EU23" s="5" t="s">
        <v>3</v>
      </c>
      <c r="EV23" s="5" t="s">
        <v>3</v>
      </c>
      <c r="EW23" s="5" t="s">
        <v>3</v>
      </c>
      <c r="EX23" s="5" t="s">
        <v>3</v>
      </c>
      <c r="EY23" s="5" t="s">
        <v>3</v>
      </c>
      <c r="EZ23" s="5" t="s">
        <v>3</v>
      </c>
      <c r="FA23" s="5" t="s">
        <v>3</v>
      </c>
      <c r="FB23" s="5" t="s">
        <v>3</v>
      </c>
      <c r="FC23" s="5" t="s">
        <v>3</v>
      </c>
      <c r="FD23" s="5" t="s">
        <v>3</v>
      </c>
      <c r="FE23" s="5" t="s">
        <v>3</v>
      </c>
      <c r="FF23" s="5" t="s">
        <v>3</v>
      </c>
      <c r="FG23" s="5" t="s">
        <v>3</v>
      </c>
      <c r="FH23" s="5" t="s">
        <v>3</v>
      </c>
      <c r="FI23" s="5" t="s">
        <v>3</v>
      </c>
      <c r="FJ23" s="5" t="s">
        <v>3</v>
      </c>
      <c r="FK23" s="5" t="s">
        <v>3</v>
      </c>
      <c r="FL23" s="5" t="s">
        <v>3</v>
      </c>
      <c r="FM23" s="5" t="s">
        <v>3</v>
      </c>
      <c r="FN23" s="5" t="s">
        <v>3</v>
      </c>
      <c r="FO23" s="5" t="s">
        <v>3</v>
      </c>
      <c r="FP23" s="5" t="s">
        <v>3</v>
      </c>
      <c r="FQ23" s="5" t="s">
        <v>3</v>
      </c>
      <c r="FR23" s="5" t="s">
        <v>3</v>
      </c>
      <c r="FS23" s="5" t="s">
        <v>3</v>
      </c>
      <c r="FT23" s="5" t="s">
        <v>3</v>
      </c>
      <c r="FU23" s="5" t="s">
        <v>3</v>
      </c>
      <c r="FV23" s="5" t="s">
        <v>3</v>
      </c>
      <c r="FW23" s="5" t="s">
        <v>3</v>
      </c>
      <c r="FX23" s="5" t="s">
        <v>3</v>
      </c>
      <c r="FY23" s="5" t="s">
        <v>3</v>
      </c>
      <c r="FZ23" s="5" t="s">
        <v>3</v>
      </c>
      <c r="GA23" s="5" t="s">
        <v>3</v>
      </c>
      <c r="GB23" s="5" t="s">
        <v>3</v>
      </c>
      <c r="GC23" s="5" t="s">
        <v>3</v>
      </c>
      <c r="GD23" s="5" t="s">
        <v>3</v>
      </c>
      <c r="GE23" s="5" t="s">
        <v>3</v>
      </c>
      <c r="GF23" s="5" t="s">
        <v>3</v>
      </c>
      <c r="GG23" s="5" t="s">
        <v>3</v>
      </c>
      <c r="GH23" s="5" t="s">
        <v>3</v>
      </c>
      <c r="GI23" s="5" t="s">
        <v>3</v>
      </c>
      <c r="GJ23" s="5" t="s">
        <v>3</v>
      </c>
      <c r="GK23" s="5" t="s">
        <v>3</v>
      </c>
      <c r="GL23" s="5" t="s">
        <v>3</v>
      </c>
      <c r="GM23" s="5" t="s">
        <v>3</v>
      </c>
      <c r="GN23" s="5" t="s">
        <v>3</v>
      </c>
      <c r="GO23" s="5" t="s">
        <v>3</v>
      </c>
      <c r="GP23" s="5" t="s">
        <v>3</v>
      </c>
      <c r="GQ23" s="5" t="s">
        <v>3</v>
      </c>
      <c r="GR23" s="5" t="s">
        <v>3</v>
      </c>
      <c r="GS23" s="5" t="s">
        <v>3</v>
      </c>
      <c r="GT23" s="5" t="s">
        <v>3</v>
      </c>
      <c r="GU23" s="5" t="s">
        <v>3</v>
      </c>
      <c r="GV23" s="5" t="s">
        <v>3</v>
      </c>
      <c r="GW23" s="5" t="s">
        <v>3</v>
      </c>
      <c r="GX23" s="5" t="s">
        <v>3</v>
      </c>
      <c r="GY23" s="5" t="s">
        <v>3</v>
      </c>
      <c r="GZ23" s="5" t="s">
        <v>3</v>
      </c>
      <c r="HA23" s="5" t="s">
        <v>3</v>
      </c>
      <c r="HB23" s="5" t="s">
        <v>3</v>
      </c>
    </row>
    <row r="24" spans="1:210" s="12" customFormat="1" ht="10.5" customHeight="1" x14ac:dyDescent="0.25">
      <c r="A24" s="4"/>
      <c r="B24" s="49"/>
      <c r="C24" s="49"/>
      <c r="D24" s="49"/>
      <c r="E24" s="49"/>
      <c r="F24" s="49"/>
      <c r="G24" s="49"/>
      <c r="H24" s="49"/>
      <c r="I24" s="49"/>
      <c r="J24" s="49"/>
      <c r="K24" s="57"/>
      <c r="L24" s="5"/>
      <c r="M24" s="5"/>
      <c r="P24" s="5" t="s">
        <v>6</v>
      </c>
      <c r="Q24" s="5" t="s">
        <v>3</v>
      </c>
      <c r="R24" s="5" t="s">
        <v>6</v>
      </c>
      <c r="S24" s="5" t="s">
        <v>3</v>
      </c>
      <c r="T24" s="5" t="s">
        <v>6</v>
      </c>
      <c r="U24" s="5" t="s">
        <v>3</v>
      </c>
      <c r="V24" s="5" t="s">
        <v>6</v>
      </c>
      <c r="W24" s="5" t="s">
        <v>3</v>
      </c>
      <c r="X24" s="5" t="s">
        <v>6</v>
      </c>
      <c r="Y24" s="5" t="s">
        <v>3</v>
      </c>
      <c r="Z24" s="5" t="s">
        <v>6</v>
      </c>
      <c r="AA24" s="5" t="s">
        <v>3</v>
      </c>
      <c r="AB24" s="5" t="s">
        <v>6</v>
      </c>
      <c r="AC24" s="5" t="s">
        <v>3</v>
      </c>
      <c r="AD24" s="5" t="s">
        <v>6</v>
      </c>
      <c r="AE24" s="5" t="s">
        <v>3</v>
      </c>
      <c r="AF24" s="5" t="s">
        <v>6</v>
      </c>
      <c r="AG24" s="5" t="s">
        <v>3</v>
      </c>
      <c r="AH24" s="5" t="s">
        <v>6</v>
      </c>
      <c r="AI24" s="5" t="s">
        <v>3</v>
      </c>
      <c r="AJ24" s="5" t="s">
        <v>6</v>
      </c>
      <c r="AK24" s="5" t="s">
        <v>3</v>
      </c>
      <c r="AL24" s="5" t="s">
        <v>6</v>
      </c>
      <c r="AM24" s="5" t="s">
        <v>3</v>
      </c>
      <c r="AN24" s="5" t="s">
        <v>6</v>
      </c>
      <c r="AO24" s="5" t="s">
        <v>3</v>
      </c>
      <c r="AP24" s="5" t="s">
        <v>6</v>
      </c>
      <c r="AQ24" s="5" t="s">
        <v>3</v>
      </c>
      <c r="AR24" s="5" t="s">
        <v>6</v>
      </c>
      <c r="AS24" s="5" t="s">
        <v>3</v>
      </c>
      <c r="AT24" s="5" t="s">
        <v>6</v>
      </c>
      <c r="AU24" s="5" t="s">
        <v>3</v>
      </c>
      <c r="AV24" s="5" t="s">
        <v>3</v>
      </c>
      <c r="AW24" s="5" t="s">
        <v>3</v>
      </c>
      <c r="AX24" s="5" t="s">
        <v>3</v>
      </c>
      <c r="AY24" s="5" t="s">
        <v>3</v>
      </c>
      <c r="AZ24" s="5" t="s">
        <v>3</v>
      </c>
      <c r="BA24" s="5" t="s">
        <v>3</v>
      </c>
      <c r="BB24" s="5" t="s">
        <v>3</v>
      </c>
      <c r="BC24" s="5" t="s">
        <v>3</v>
      </c>
      <c r="BD24" s="5" t="s">
        <v>3</v>
      </c>
      <c r="BE24" s="5" t="s">
        <v>3</v>
      </c>
      <c r="BF24" s="5" t="s">
        <v>3</v>
      </c>
      <c r="BG24" s="5" t="s">
        <v>3</v>
      </c>
      <c r="BH24" s="5" t="s">
        <v>3</v>
      </c>
      <c r="BI24" s="5" t="s">
        <v>3</v>
      </c>
      <c r="BJ24" s="5" t="s">
        <v>3</v>
      </c>
      <c r="BK24" s="5" t="s">
        <v>3</v>
      </c>
      <c r="BL24" s="5" t="s">
        <v>3</v>
      </c>
      <c r="BM24" s="5" t="s">
        <v>3</v>
      </c>
      <c r="BN24" s="5" t="s">
        <v>3</v>
      </c>
      <c r="BO24" s="5" t="s">
        <v>3</v>
      </c>
      <c r="BP24" s="5" t="s">
        <v>3</v>
      </c>
      <c r="BQ24" s="5" t="s">
        <v>3</v>
      </c>
      <c r="BR24" s="5" t="s">
        <v>3</v>
      </c>
      <c r="BS24" s="5" t="s">
        <v>3</v>
      </c>
      <c r="BT24" s="5" t="s">
        <v>3</v>
      </c>
      <c r="BU24" s="5" t="s">
        <v>3</v>
      </c>
      <c r="BV24" s="5" t="s">
        <v>3</v>
      </c>
      <c r="BW24" s="5" t="s">
        <v>3</v>
      </c>
      <c r="BX24" s="5" t="s">
        <v>3</v>
      </c>
      <c r="BY24" s="5" t="s">
        <v>3</v>
      </c>
      <c r="BZ24" s="5" t="s">
        <v>3</v>
      </c>
      <c r="CA24" s="5" t="s">
        <v>3</v>
      </c>
      <c r="CB24" s="5" t="s">
        <v>3</v>
      </c>
      <c r="CC24" s="5" t="s">
        <v>3</v>
      </c>
      <c r="CD24" s="5" t="s">
        <v>3</v>
      </c>
      <c r="CE24" s="5" t="s">
        <v>3</v>
      </c>
      <c r="CF24" s="5" t="s">
        <v>3</v>
      </c>
      <c r="CG24" s="5" t="s">
        <v>3</v>
      </c>
      <c r="CH24" s="5" t="s">
        <v>3</v>
      </c>
      <c r="CI24" s="5" t="s">
        <v>3</v>
      </c>
      <c r="CJ24" s="5" t="s">
        <v>3</v>
      </c>
      <c r="CK24" s="5" t="s">
        <v>3</v>
      </c>
      <c r="CL24" s="5" t="s">
        <v>3</v>
      </c>
      <c r="CM24" s="5" t="s">
        <v>3</v>
      </c>
      <c r="CN24" s="5" t="s">
        <v>3</v>
      </c>
      <c r="CO24" s="5" t="s">
        <v>3</v>
      </c>
      <c r="CP24" s="5" t="s">
        <v>3</v>
      </c>
      <c r="CQ24" s="5" t="s">
        <v>3</v>
      </c>
      <c r="CR24" s="5" t="s">
        <v>3</v>
      </c>
      <c r="CS24" s="5" t="s">
        <v>3</v>
      </c>
      <c r="CT24" s="5" t="s">
        <v>3</v>
      </c>
      <c r="CU24" s="5" t="s">
        <v>3</v>
      </c>
      <c r="CV24" s="5" t="s">
        <v>3</v>
      </c>
      <c r="CW24" s="5" t="s">
        <v>3</v>
      </c>
      <c r="CX24" s="5" t="s">
        <v>3</v>
      </c>
      <c r="CY24" s="5" t="s">
        <v>3</v>
      </c>
      <c r="CZ24" s="5" t="s">
        <v>3</v>
      </c>
      <c r="DA24" s="5" t="s">
        <v>3</v>
      </c>
      <c r="DB24" s="5" t="s">
        <v>3</v>
      </c>
      <c r="DC24" s="5" t="s">
        <v>3</v>
      </c>
      <c r="DD24" s="5" t="s">
        <v>3</v>
      </c>
      <c r="DE24" s="5" t="s">
        <v>3</v>
      </c>
      <c r="DF24" s="5" t="s">
        <v>3</v>
      </c>
      <c r="DG24" s="5" t="s">
        <v>3</v>
      </c>
      <c r="DH24" s="5" t="s">
        <v>3</v>
      </c>
      <c r="DI24" s="5" t="s">
        <v>3</v>
      </c>
      <c r="DJ24" s="5" t="s">
        <v>3</v>
      </c>
      <c r="DK24" s="5" t="s">
        <v>3</v>
      </c>
      <c r="DL24" s="5" t="s">
        <v>3</v>
      </c>
      <c r="DM24" s="5" t="s">
        <v>3</v>
      </c>
      <c r="DN24" s="5" t="s">
        <v>3</v>
      </c>
      <c r="DO24" s="5" t="s">
        <v>3</v>
      </c>
      <c r="DP24" s="5" t="s">
        <v>3</v>
      </c>
      <c r="DQ24" s="5" t="s">
        <v>3</v>
      </c>
      <c r="DR24" s="5" t="s">
        <v>3</v>
      </c>
      <c r="DS24" s="5" t="s">
        <v>3</v>
      </c>
      <c r="DT24" s="5" t="s">
        <v>3</v>
      </c>
      <c r="DU24" s="5" t="s">
        <v>3</v>
      </c>
      <c r="DV24" s="5" t="s">
        <v>3</v>
      </c>
      <c r="DW24" s="5" t="s">
        <v>3</v>
      </c>
      <c r="DX24" s="5" t="s">
        <v>3</v>
      </c>
      <c r="DY24" s="5" t="s">
        <v>3</v>
      </c>
      <c r="DZ24" s="5" t="s">
        <v>3</v>
      </c>
      <c r="EA24" s="5" t="s">
        <v>3</v>
      </c>
      <c r="EB24" s="5" t="s">
        <v>3</v>
      </c>
      <c r="EC24" s="5" t="s">
        <v>3</v>
      </c>
      <c r="ED24" s="5" t="s">
        <v>3</v>
      </c>
      <c r="EE24" s="5" t="s">
        <v>3</v>
      </c>
      <c r="EF24" s="5" t="s">
        <v>3</v>
      </c>
      <c r="EG24" s="5" t="s">
        <v>3</v>
      </c>
      <c r="EH24" s="5" t="s">
        <v>3</v>
      </c>
      <c r="EI24" s="5" t="s">
        <v>3</v>
      </c>
      <c r="EJ24" s="5" t="s">
        <v>3</v>
      </c>
      <c r="EK24" s="5" t="s">
        <v>3</v>
      </c>
      <c r="EL24" s="5" t="s">
        <v>3</v>
      </c>
      <c r="EM24" s="5" t="s">
        <v>3</v>
      </c>
      <c r="EN24" s="5" t="s">
        <v>3</v>
      </c>
      <c r="EO24" s="5" t="s">
        <v>3</v>
      </c>
      <c r="EP24" s="5" t="s">
        <v>3</v>
      </c>
      <c r="EQ24" s="5" t="s">
        <v>3</v>
      </c>
      <c r="ER24" s="5" t="s">
        <v>3</v>
      </c>
      <c r="ES24" s="5" t="s">
        <v>3</v>
      </c>
      <c r="ET24" s="5" t="s">
        <v>3</v>
      </c>
      <c r="EU24" s="5" t="s">
        <v>3</v>
      </c>
      <c r="EV24" s="5" t="s">
        <v>3</v>
      </c>
      <c r="EW24" s="5" t="s">
        <v>3</v>
      </c>
      <c r="EX24" s="5" t="s">
        <v>3</v>
      </c>
      <c r="EY24" s="5" t="s">
        <v>3</v>
      </c>
      <c r="EZ24" s="5" t="s">
        <v>3</v>
      </c>
      <c r="FA24" s="5" t="s">
        <v>3</v>
      </c>
      <c r="FB24" s="5" t="s">
        <v>3</v>
      </c>
      <c r="FC24" s="5" t="s">
        <v>3</v>
      </c>
      <c r="FD24" s="5" t="s">
        <v>3</v>
      </c>
      <c r="FE24" s="5" t="s">
        <v>3</v>
      </c>
      <c r="FF24" s="5" t="s">
        <v>3</v>
      </c>
      <c r="FG24" s="5" t="s">
        <v>3</v>
      </c>
      <c r="FH24" s="5" t="s">
        <v>3</v>
      </c>
      <c r="FI24" s="5" t="s">
        <v>3</v>
      </c>
      <c r="FJ24" s="5" t="s">
        <v>3</v>
      </c>
      <c r="FK24" s="5" t="s">
        <v>3</v>
      </c>
      <c r="FL24" s="5" t="s">
        <v>3</v>
      </c>
      <c r="FM24" s="5" t="s">
        <v>3</v>
      </c>
      <c r="FN24" s="5" t="s">
        <v>3</v>
      </c>
      <c r="FO24" s="5" t="s">
        <v>3</v>
      </c>
      <c r="FP24" s="5" t="s">
        <v>3</v>
      </c>
      <c r="FQ24" s="5" t="s">
        <v>3</v>
      </c>
      <c r="FR24" s="5" t="s">
        <v>3</v>
      </c>
      <c r="FS24" s="5" t="s">
        <v>3</v>
      </c>
      <c r="FT24" s="5" t="s">
        <v>3</v>
      </c>
      <c r="FU24" s="5" t="s">
        <v>3</v>
      </c>
      <c r="FV24" s="5" t="s">
        <v>3</v>
      </c>
      <c r="FW24" s="5" t="s">
        <v>3</v>
      </c>
      <c r="FX24" s="5" t="s">
        <v>3</v>
      </c>
      <c r="FY24" s="5" t="s">
        <v>3</v>
      </c>
      <c r="FZ24" s="5" t="s">
        <v>3</v>
      </c>
      <c r="GA24" s="5" t="s">
        <v>3</v>
      </c>
      <c r="GB24" s="5" t="s">
        <v>3</v>
      </c>
      <c r="GC24" s="5" t="s">
        <v>3</v>
      </c>
      <c r="GD24" s="5" t="s">
        <v>3</v>
      </c>
      <c r="GE24" s="5" t="s">
        <v>3</v>
      </c>
      <c r="GF24" s="5" t="s">
        <v>3</v>
      </c>
      <c r="GG24" s="5" t="s">
        <v>3</v>
      </c>
      <c r="GH24" s="5" t="s">
        <v>3</v>
      </c>
      <c r="GI24" s="5" t="s">
        <v>3</v>
      </c>
      <c r="GJ24" s="5" t="s">
        <v>3</v>
      </c>
      <c r="GK24" s="5" t="s">
        <v>3</v>
      </c>
      <c r="GL24" s="5" t="s">
        <v>3</v>
      </c>
      <c r="GM24" s="5" t="s">
        <v>3</v>
      </c>
      <c r="GN24" s="5" t="s">
        <v>3</v>
      </c>
      <c r="GO24" s="5" t="s">
        <v>3</v>
      </c>
      <c r="GP24" s="5" t="s">
        <v>3</v>
      </c>
      <c r="GQ24" s="5" t="s">
        <v>3</v>
      </c>
      <c r="GR24" s="5" t="s">
        <v>3</v>
      </c>
      <c r="GS24" s="5" t="s">
        <v>3</v>
      </c>
      <c r="GT24" s="5" t="s">
        <v>3</v>
      </c>
      <c r="GU24" s="5" t="s">
        <v>3</v>
      </c>
      <c r="GV24" s="5" t="s">
        <v>3</v>
      </c>
      <c r="GW24" s="5" t="s">
        <v>3</v>
      </c>
      <c r="GX24" s="5" t="s">
        <v>3</v>
      </c>
      <c r="GY24" s="5" t="s">
        <v>3</v>
      </c>
      <c r="GZ24" s="5" t="s">
        <v>3</v>
      </c>
      <c r="HA24" s="5" t="s">
        <v>3</v>
      </c>
      <c r="HB24" s="5" t="s">
        <v>3</v>
      </c>
    </row>
    <row r="25" spans="1:210" s="7" customFormat="1" ht="11.25" customHeight="1" x14ac:dyDescent="0.25">
      <c r="C25" s="13"/>
      <c r="J25" s="13"/>
      <c r="K25" s="13"/>
      <c r="L25" s="13"/>
      <c r="M25" s="13"/>
      <c r="P25" s="13">
        <f>IF(OR($K$16=1,$K$16=2,$K$16=3),1,IF($I$15="ja",$H$7,IF(Q19&gt;0,Q19-1,0)))</f>
        <v>2</v>
      </c>
      <c r="Q25" s="13"/>
      <c r="R25" s="13">
        <f>IF(OR($K$16=1,$K$16=2,$K$16=3),1,IF(Q19&gt;0,U19,0))</f>
        <v>1</v>
      </c>
      <c r="S25" s="13"/>
      <c r="T25" s="13">
        <f>IF(OR($K$16=1,$K$16=2,$K$16=3),1,IF(U19&gt;0,Q19,0))</f>
        <v>2</v>
      </c>
      <c r="U25" s="13"/>
      <c r="V25" s="13">
        <f>IF(OR($K$16=1,$K$16=2,$K$16=3),1,IF($I$15="ja",$K$7,IF(U19&gt;0,U19-1,0)))</f>
        <v>1</v>
      </c>
      <c r="W25" s="13"/>
      <c r="X25" s="13">
        <f>IF(OR($K$16=1,$K$16=2,$K$16=3),1,IF($I$15="ja",$H$7,IF(Y19&gt;0,Y19-1,0)))</f>
        <v>2</v>
      </c>
      <c r="Y25" s="13"/>
      <c r="Z25" s="13">
        <f>IF(OR($K$16=1,$K$16=2,$K$16=3),1,IF(Y19&gt;0,AC19,0))</f>
        <v>1</v>
      </c>
      <c r="AA25" s="13"/>
      <c r="AB25" s="13">
        <f>IF(OR($K$16=1,$K$16=2,$K$16=3),1,IF(AC19&gt;0,Y19,0))</f>
        <v>2</v>
      </c>
      <c r="AC25" s="13"/>
      <c r="AD25" s="13">
        <f>IF(OR($K$16=1,$K$16=2,$K$16=3),1,IF($I$15="ja",$K$7,IF(AC19&gt;0,AC19-1,0)))</f>
        <v>1</v>
      </c>
      <c r="AE25" s="13"/>
      <c r="AF25" s="13">
        <f>IF(OR($K$16=1,$K$16=2,$K$16=3),1,IF($I$15="ja",$H$7,IF(AG19&gt;0,AG19-1,0)))</f>
        <v>2</v>
      </c>
      <c r="AG25" s="13"/>
      <c r="AH25" s="13">
        <f>IF(OR($K$16=1,$K$16=2,$K$16=3),1,IF(AG19&gt;0,AK19,0))</f>
        <v>1</v>
      </c>
      <c r="AI25" s="13"/>
      <c r="AJ25" s="13">
        <f>IF(OR($K$16=1,$K$16=2,$K$16=3),1,IF(AK19&gt;0,AG19,0))</f>
        <v>2</v>
      </c>
      <c r="AK25" s="13"/>
      <c r="AL25" s="13">
        <f>IF(OR($K$16=1,$K$16=2,$K$16=3),1,IF($I$15="ja",$K$7,IF(AK19&gt;0,AK19-1,0)))</f>
        <v>1</v>
      </c>
      <c r="AM25" s="13"/>
      <c r="AN25" s="13">
        <f>IF(OR($K$16=1,$K$16=2,$K$16=3),1,IF($I$15="ja",$H$7,IF(AO19&gt;0,AO19-1,0)))</f>
        <v>2</v>
      </c>
      <c r="AO25" s="13"/>
      <c r="AP25" s="13">
        <f>IF(OR($K$16=1,$K$16=2,$K$16=3),1,IF(AO19&gt;0,AS19,0))</f>
        <v>1</v>
      </c>
      <c r="AQ25" s="13"/>
      <c r="AR25" s="13">
        <f>IF(OR($K$16=1,$K$16=2,$K$16=3),1,IF(AS19&gt;0,AO19,0))</f>
        <v>2</v>
      </c>
      <c r="AS25" s="13"/>
      <c r="AT25" s="13">
        <f>IF(OR($K$16=1,$K$16=2,$K$16=3),1,IF($I$15="ja",$K$7,IF(AS19&gt;0,AS19-1,0)))</f>
        <v>1</v>
      </c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</row>
    <row r="26" spans="1:210" ht="3.6" customHeight="1" x14ac:dyDescent="0.25">
      <c r="P26" s="5" t="s">
        <v>7</v>
      </c>
      <c r="R26" s="5" t="s">
        <v>7</v>
      </c>
      <c r="T26" s="5" t="s">
        <v>7</v>
      </c>
      <c r="V26" s="5" t="s">
        <v>7</v>
      </c>
      <c r="X26" s="5" t="s">
        <v>7</v>
      </c>
      <c r="Z26" s="5" t="s">
        <v>7</v>
      </c>
      <c r="AB26" s="5" t="s">
        <v>7</v>
      </c>
      <c r="AD26" s="5" t="s">
        <v>7</v>
      </c>
      <c r="AF26" s="5" t="s">
        <v>7</v>
      </c>
      <c r="AH26" s="5" t="s">
        <v>7</v>
      </c>
      <c r="AJ26" s="5" t="s">
        <v>7</v>
      </c>
      <c r="AL26" s="5" t="s">
        <v>7</v>
      </c>
      <c r="AN26" s="5" t="s">
        <v>7</v>
      </c>
      <c r="AP26" s="5" t="s">
        <v>7</v>
      </c>
      <c r="AR26" s="5" t="s">
        <v>7</v>
      </c>
      <c r="AT26" s="5" t="s">
        <v>7</v>
      </c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</row>
    <row r="27" spans="1:210" s="7" customFormat="1" ht="11.25" customHeight="1" x14ac:dyDescent="0.25">
      <c r="M27" s="13"/>
      <c r="P27" s="13">
        <f>IF(OR($K$16=1,$K$16=2,$K$16=3),1,IF($I$15="ja",$I$14,$I$14-3))</f>
        <v>3</v>
      </c>
      <c r="Q27" s="13"/>
      <c r="R27" s="13">
        <f>IF(OR($K$16=1,$K$16=2,$K$16=3),1,IF($I$15="ja",$I$14,$I$14-3))</f>
        <v>3</v>
      </c>
      <c r="S27" s="13"/>
      <c r="T27" s="13">
        <f>IF(OR($K$16=1,$K$16=2,$K$16=3),1,IF($I$15="ja",$I$14,$I$14-3))</f>
        <v>3</v>
      </c>
      <c r="U27" s="13"/>
      <c r="V27" s="13">
        <f>IF(OR($K$16=1,$K$16=2,$K$16=3),1,IF($I$15="ja",$I$14,$I$14-3))</f>
        <v>3</v>
      </c>
      <c r="W27" s="13"/>
      <c r="X27" s="13">
        <f>IF(OR($K$16=1,$K$16=2,$K$16=3),1,IF($I$15="ja",$I$14,$I$14-3))</f>
        <v>3</v>
      </c>
      <c r="Y27" s="13"/>
      <c r="Z27" s="13">
        <f>IF(OR($K$16=1,$K$16=2,$K$16=3),1,IF($I$15="ja",$I$14,$I$14-3))</f>
        <v>3</v>
      </c>
      <c r="AA27" s="13"/>
      <c r="AB27" s="13">
        <f>IF(OR($K$16=1,$K$16=2,$K$16=3),1,IF($I$15="ja",$I$14,$I$14-3))</f>
        <v>3</v>
      </c>
      <c r="AC27" s="13"/>
      <c r="AD27" s="13">
        <f>IF(OR($K$16=1,$K$16=2,$K$16=3),1,IF($I$15="ja",$I$14,$I$14-3))</f>
        <v>3</v>
      </c>
      <c r="AE27" s="13"/>
      <c r="AF27" s="13">
        <f>IF(OR($K$16=1,$K$16=2,$K$16=3),1,IF($I$15="ja",$I$14,$I$14-3))</f>
        <v>3</v>
      </c>
      <c r="AG27" s="13"/>
      <c r="AH27" s="13">
        <f>IF(OR($K$16=1,$K$16=2,$K$16=3),1,IF($I$15="ja",$I$14,$I$14-3))</f>
        <v>3</v>
      </c>
      <c r="AI27" s="13"/>
      <c r="AJ27" s="13">
        <f>IF(OR($K$16=1,$K$16=2,$K$16=3),1,IF($I$15="ja",$I$14,$I$14-3))</f>
        <v>3</v>
      </c>
      <c r="AK27" s="13"/>
      <c r="AL27" s="13">
        <f>IF(OR($K$16=1,$K$16=2,$K$16=3),1,IF($I$15="ja",$I$14,$I$14-3))</f>
        <v>3</v>
      </c>
      <c r="AM27" s="13"/>
      <c r="AN27" s="13">
        <f>IF(OR($K$16=1,$K$16=2,$K$16=3),1,IF($I$15="ja",$I$14,$I$14-3))</f>
        <v>3</v>
      </c>
      <c r="AO27" s="13"/>
      <c r="AP27" s="13">
        <f>IF(OR($K$16=1,$K$16=2,$K$16=3),1,IF($I$15="ja",$I$14,$I$14-3))</f>
        <v>3</v>
      </c>
      <c r="AQ27" s="13"/>
      <c r="AR27" s="13">
        <f>IF(OR($K$16=1,$K$16=2,$K$16=3),1,IF($I$15="ja",$I$14,$I$14-3))</f>
        <v>3</v>
      </c>
      <c r="AS27" s="13"/>
      <c r="AT27" s="13">
        <f>IF(OR($K$16=1,$K$16=2,$K$16=3),1,IF($I$15="ja",$I$14,$I$14-3))</f>
        <v>3</v>
      </c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</row>
    <row r="28" spans="1:210" s="12" customFormat="1" ht="10.5" customHeight="1" thickBot="1" x14ac:dyDescent="0.3">
      <c r="M28" s="5"/>
      <c r="P28" s="5" t="s">
        <v>6</v>
      </c>
      <c r="Q28" s="5" t="s">
        <v>3</v>
      </c>
      <c r="R28" s="5" t="s">
        <v>6</v>
      </c>
      <c r="S28" s="5" t="s">
        <v>3</v>
      </c>
      <c r="T28" s="5" t="s">
        <v>6</v>
      </c>
      <c r="U28" s="5" t="s">
        <v>3</v>
      </c>
      <c r="V28" s="5" t="s">
        <v>6</v>
      </c>
      <c r="W28" s="5" t="s">
        <v>3</v>
      </c>
      <c r="X28" s="5" t="s">
        <v>6</v>
      </c>
      <c r="Y28" s="5" t="s">
        <v>3</v>
      </c>
      <c r="Z28" s="5" t="s">
        <v>6</v>
      </c>
      <c r="AA28" s="5" t="s">
        <v>3</v>
      </c>
      <c r="AB28" s="5" t="s">
        <v>6</v>
      </c>
      <c r="AC28" s="5" t="s">
        <v>3</v>
      </c>
      <c r="AD28" s="5" t="s">
        <v>6</v>
      </c>
      <c r="AE28" s="5" t="s">
        <v>3</v>
      </c>
      <c r="AF28" s="5" t="s">
        <v>6</v>
      </c>
      <c r="AG28" s="5" t="s">
        <v>3</v>
      </c>
      <c r="AH28" s="5" t="s">
        <v>6</v>
      </c>
      <c r="AI28" s="5" t="s">
        <v>3</v>
      </c>
      <c r="AJ28" s="26" t="s">
        <v>6</v>
      </c>
      <c r="AK28" s="5" t="s">
        <v>3</v>
      </c>
      <c r="AL28" s="5" t="s">
        <v>6</v>
      </c>
      <c r="AM28" s="5" t="s">
        <v>3</v>
      </c>
      <c r="AN28" s="5" t="s">
        <v>6</v>
      </c>
      <c r="AO28" s="5" t="s">
        <v>3</v>
      </c>
      <c r="AP28" s="5" t="s">
        <v>6</v>
      </c>
      <c r="AQ28" s="5" t="s">
        <v>3</v>
      </c>
      <c r="AR28" s="5" t="s">
        <v>6</v>
      </c>
      <c r="AS28" s="5" t="s">
        <v>3</v>
      </c>
      <c r="AT28" s="5" t="s">
        <v>6</v>
      </c>
      <c r="AU28" s="5" t="s">
        <v>3</v>
      </c>
      <c r="AV28" s="5" t="s">
        <v>3</v>
      </c>
      <c r="AW28" s="5" t="s">
        <v>3</v>
      </c>
      <c r="AX28" s="5" t="s">
        <v>3</v>
      </c>
      <c r="AY28" s="5" t="s">
        <v>3</v>
      </c>
      <c r="AZ28" s="5" t="s">
        <v>3</v>
      </c>
      <c r="BA28" s="5" t="s">
        <v>3</v>
      </c>
      <c r="BB28" s="5" t="s">
        <v>3</v>
      </c>
      <c r="BC28" s="5" t="s">
        <v>3</v>
      </c>
      <c r="BD28" s="5" t="s">
        <v>3</v>
      </c>
      <c r="BE28" s="5" t="s">
        <v>3</v>
      </c>
      <c r="BF28" s="5" t="s">
        <v>3</v>
      </c>
      <c r="BG28" s="5" t="s">
        <v>3</v>
      </c>
      <c r="BH28" s="5" t="s">
        <v>3</v>
      </c>
      <c r="BI28" s="5" t="s">
        <v>3</v>
      </c>
      <c r="BJ28" s="5" t="s">
        <v>3</v>
      </c>
      <c r="BK28" s="5" t="s">
        <v>3</v>
      </c>
      <c r="BL28" s="5" t="s">
        <v>3</v>
      </c>
      <c r="BM28" s="5" t="s">
        <v>3</v>
      </c>
      <c r="BN28" s="5" t="s">
        <v>3</v>
      </c>
      <c r="BO28" s="5" t="s">
        <v>3</v>
      </c>
      <c r="BP28" s="5" t="s">
        <v>3</v>
      </c>
      <c r="BQ28" s="5" t="s">
        <v>3</v>
      </c>
      <c r="BR28" s="5" t="s">
        <v>3</v>
      </c>
      <c r="BS28" s="5" t="s">
        <v>3</v>
      </c>
      <c r="BT28" s="5" t="s">
        <v>3</v>
      </c>
      <c r="BU28" s="5" t="s">
        <v>3</v>
      </c>
      <c r="BV28" s="5" t="s">
        <v>3</v>
      </c>
      <c r="BW28" s="5" t="s">
        <v>3</v>
      </c>
      <c r="BX28" s="5" t="s">
        <v>3</v>
      </c>
      <c r="BY28" s="5" t="s">
        <v>3</v>
      </c>
      <c r="BZ28" s="5" t="s">
        <v>3</v>
      </c>
      <c r="CA28" s="5" t="s">
        <v>3</v>
      </c>
      <c r="CB28" s="5" t="s">
        <v>3</v>
      </c>
      <c r="CC28" s="5" t="s">
        <v>3</v>
      </c>
      <c r="CD28" s="5" t="s">
        <v>3</v>
      </c>
      <c r="CE28" s="5" t="s">
        <v>3</v>
      </c>
      <c r="CF28" s="5" t="s">
        <v>3</v>
      </c>
      <c r="CG28" s="5" t="s">
        <v>3</v>
      </c>
      <c r="CH28" s="5" t="s">
        <v>3</v>
      </c>
      <c r="CI28" s="5" t="s">
        <v>3</v>
      </c>
      <c r="CJ28" s="5" t="s">
        <v>3</v>
      </c>
      <c r="CK28" s="5" t="s">
        <v>3</v>
      </c>
      <c r="CL28" s="5" t="s">
        <v>3</v>
      </c>
      <c r="CM28" s="5" t="s">
        <v>3</v>
      </c>
      <c r="CN28" s="5" t="s">
        <v>3</v>
      </c>
      <c r="CO28" s="5" t="s">
        <v>3</v>
      </c>
      <c r="CP28" s="5" t="s">
        <v>3</v>
      </c>
      <c r="CQ28" s="5" t="s">
        <v>3</v>
      </c>
      <c r="CR28" s="5" t="s">
        <v>3</v>
      </c>
      <c r="CS28" s="5" t="s">
        <v>3</v>
      </c>
      <c r="CT28" s="5" t="s">
        <v>3</v>
      </c>
      <c r="CU28" s="5" t="s">
        <v>3</v>
      </c>
      <c r="CV28" s="5" t="s">
        <v>3</v>
      </c>
      <c r="CW28" s="5" t="s">
        <v>3</v>
      </c>
      <c r="CX28" s="5" t="s">
        <v>3</v>
      </c>
      <c r="CY28" s="5" t="s">
        <v>3</v>
      </c>
      <c r="CZ28" s="5" t="s">
        <v>3</v>
      </c>
      <c r="DA28" s="5" t="s">
        <v>3</v>
      </c>
      <c r="DB28" s="5" t="s">
        <v>3</v>
      </c>
      <c r="DC28" s="5" t="s">
        <v>3</v>
      </c>
      <c r="DD28" s="5" t="s">
        <v>3</v>
      </c>
      <c r="DE28" s="5" t="s">
        <v>3</v>
      </c>
      <c r="DF28" s="5" t="s">
        <v>3</v>
      </c>
      <c r="DG28" s="5" t="s">
        <v>3</v>
      </c>
      <c r="DH28" s="5" t="s">
        <v>3</v>
      </c>
      <c r="DI28" s="5" t="s">
        <v>3</v>
      </c>
      <c r="DJ28" s="5" t="s">
        <v>3</v>
      </c>
      <c r="DK28" s="5" t="s">
        <v>3</v>
      </c>
      <c r="DL28" s="5" t="s">
        <v>3</v>
      </c>
      <c r="DM28" s="5" t="s">
        <v>3</v>
      </c>
      <c r="DN28" s="5" t="s">
        <v>3</v>
      </c>
      <c r="DO28" s="5" t="s">
        <v>3</v>
      </c>
      <c r="DP28" s="5" t="s">
        <v>3</v>
      </c>
      <c r="DQ28" s="5" t="s">
        <v>3</v>
      </c>
      <c r="DR28" s="5" t="s">
        <v>3</v>
      </c>
      <c r="DS28" s="5" t="s">
        <v>3</v>
      </c>
      <c r="DT28" s="5" t="s">
        <v>3</v>
      </c>
      <c r="DU28" s="5" t="s">
        <v>3</v>
      </c>
      <c r="DV28" s="5" t="s">
        <v>3</v>
      </c>
      <c r="DW28" s="5" t="s">
        <v>3</v>
      </c>
      <c r="DX28" s="5" t="s">
        <v>3</v>
      </c>
      <c r="DY28" s="5" t="s">
        <v>3</v>
      </c>
      <c r="DZ28" s="5" t="s">
        <v>3</v>
      </c>
      <c r="EA28" s="5" t="s">
        <v>3</v>
      </c>
      <c r="EB28" s="5" t="s">
        <v>3</v>
      </c>
      <c r="EC28" s="5" t="s">
        <v>3</v>
      </c>
      <c r="ED28" s="5" t="s">
        <v>3</v>
      </c>
      <c r="EE28" s="5" t="s">
        <v>3</v>
      </c>
      <c r="EF28" s="5" t="s">
        <v>3</v>
      </c>
      <c r="EG28" s="5" t="s">
        <v>3</v>
      </c>
      <c r="EH28" s="5" t="s">
        <v>3</v>
      </c>
      <c r="EI28" s="5" t="s">
        <v>3</v>
      </c>
      <c r="EJ28" s="5" t="s">
        <v>3</v>
      </c>
      <c r="EK28" s="5" t="s">
        <v>3</v>
      </c>
      <c r="EL28" s="5" t="s">
        <v>3</v>
      </c>
      <c r="EM28" s="5" t="s">
        <v>3</v>
      </c>
      <c r="EN28" s="5" t="s">
        <v>3</v>
      </c>
      <c r="EO28" s="5" t="s">
        <v>3</v>
      </c>
      <c r="EP28" s="5" t="s">
        <v>3</v>
      </c>
      <c r="EQ28" s="5" t="s">
        <v>3</v>
      </c>
      <c r="ER28" s="5" t="s">
        <v>3</v>
      </c>
      <c r="ES28" s="5" t="s">
        <v>3</v>
      </c>
      <c r="ET28" s="5" t="s">
        <v>3</v>
      </c>
      <c r="EU28" s="5" t="s">
        <v>3</v>
      </c>
      <c r="EV28" s="5" t="s">
        <v>3</v>
      </c>
      <c r="EW28" s="5" t="s">
        <v>3</v>
      </c>
      <c r="EX28" s="5" t="s">
        <v>3</v>
      </c>
      <c r="EY28" s="5" t="s">
        <v>3</v>
      </c>
      <c r="EZ28" s="5" t="s">
        <v>3</v>
      </c>
      <c r="FA28" s="5" t="s">
        <v>3</v>
      </c>
      <c r="FB28" s="5" t="s">
        <v>3</v>
      </c>
      <c r="FC28" s="5" t="s">
        <v>3</v>
      </c>
      <c r="FD28" s="5" t="s">
        <v>3</v>
      </c>
      <c r="FE28" s="5" t="s">
        <v>3</v>
      </c>
      <c r="FF28" s="5" t="s">
        <v>3</v>
      </c>
      <c r="FG28" s="5" t="s">
        <v>3</v>
      </c>
      <c r="FH28" s="5" t="s">
        <v>3</v>
      </c>
      <c r="FI28" s="5" t="s">
        <v>3</v>
      </c>
      <c r="FJ28" s="5" t="s">
        <v>3</v>
      </c>
      <c r="FK28" s="5" t="s">
        <v>3</v>
      </c>
      <c r="FL28" s="5" t="s">
        <v>3</v>
      </c>
      <c r="FM28" s="5" t="s">
        <v>3</v>
      </c>
      <c r="FN28" s="5" t="s">
        <v>3</v>
      </c>
      <c r="FO28" s="5" t="s">
        <v>3</v>
      </c>
      <c r="FP28" s="5" t="s">
        <v>3</v>
      </c>
      <c r="FQ28" s="5" t="s">
        <v>3</v>
      </c>
      <c r="FR28" s="5" t="s">
        <v>3</v>
      </c>
      <c r="FS28" s="5" t="s">
        <v>3</v>
      </c>
      <c r="FT28" s="5" t="s">
        <v>3</v>
      </c>
      <c r="FU28" s="5" t="s">
        <v>3</v>
      </c>
      <c r="FV28" s="5" t="s">
        <v>3</v>
      </c>
      <c r="FW28" s="5" t="s">
        <v>3</v>
      </c>
      <c r="FX28" s="5" t="s">
        <v>3</v>
      </c>
      <c r="FY28" s="5" t="s">
        <v>3</v>
      </c>
      <c r="FZ28" s="5" t="s">
        <v>3</v>
      </c>
      <c r="GA28" s="5" t="s">
        <v>3</v>
      </c>
      <c r="GB28" s="5" t="s">
        <v>3</v>
      </c>
      <c r="GC28" s="5" t="s">
        <v>3</v>
      </c>
      <c r="GD28" s="5" t="s">
        <v>3</v>
      </c>
      <c r="GE28" s="5" t="s">
        <v>3</v>
      </c>
      <c r="GF28" s="5" t="s">
        <v>3</v>
      </c>
      <c r="GG28" s="5" t="s">
        <v>3</v>
      </c>
      <c r="GH28" s="5" t="s">
        <v>3</v>
      </c>
      <c r="GI28" s="5" t="s">
        <v>3</v>
      </c>
      <c r="GJ28" s="5" t="s">
        <v>3</v>
      </c>
      <c r="GK28" s="5" t="s">
        <v>3</v>
      </c>
      <c r="GL28" s="5" t="s">
        <v>3</v>
      </c>
      <c r="GM28" s="5" t="s">
        <v>3</v>
      </c>
      <c r="GN28" s="5" t="s">
        <v>3</v>
      </c>
      <c r="GO28" s="5" t="s">
        <v>3</v>
      </c>
      <c r="GP28" s="5" t="s">
        <v>3</v>
      </c>
      <c r="GQ28" s="5" t="s">
        <v>3</v>
      </c>
      <c r="GR28" s="5" t="s">
        <v>3</v>
      </c>
      <c r="GS28" s="5" t="s">
        <v>3</v>
      </c>
      <c r="GT28" s="5" t="s">
        <v>3</v>
      </c>
      <c r="GU28" s="5" t="s">
        <v>3</v>
      </c>
      <c r="GV28" s="5" t="s">
        <v>3</v>
      </c>
      <c r="GW28" s="5" t="s">
        <v>3</v>
      </c>
      <c r="GX28" s="5" t="s">
        <v>3</v>
      </c>
      <c r="GY28" s="5" t="s">
        <v>3</v>
      </c>
      <c r="GZ28" s="5" t="s">
        <v>3</v>
      </c>
      <c r="HA28" s="5" t="s">
        <v>3</v>
      </c>
      <c r="HB28" s="5" t="s">
        <v>3</v>
      </c>
    </row>
    <row r="29" spans="1:210" ht="11.25" customHeight="1" thickBot="1" x14ac:dyDescent="0.3"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32"/>
      <c r="P29" s="27" t="str">
        <f>$H$5</f>
        <v>Trf.</v>
      </c>
      <c r="Q29" s="5" t="s">
        <v>3</v>
      </c>
      <c r="R29" s="5" t="str">
        <f>$K$5</f>
        <v>N</v>
      </c>
      <c r="S29" s="5" t="s">
        <v>3</v>
      </c>
      <c r="T29" s="27" t="str">
        <f>$H$5</f>
        <v>Trf.</v>
      </c>
      <c r="U29" s="5" t="s">
        <v>3</v>
      </c>
      <c r="V29" s="5" t="str">
        <f>$K$5</f>
        <v>N</v>
      </c>
      <c r="W29" s="5" t="s">
        <v>3</v>
      </c>
      <c r="X29" s="27" t="str">
        <f>$H$5</f>
        <v>Trf.</v>
      </c>
      <c r="Y29" s="5" t="s">
        <v>3</v>
      </c>
      <c r="Z29" s="5" t="str">
        <f>$K$5</f>
        <v>N</v>
      </c>
      <c r="AA29" s="5" t="s">
        <v>3</v>
      </c>
      <c r="AB29" s="27" t="str">
        <f>$H$5</f>
        <v>Trf.</v>
      </c>
      <c r="AC29" s="5" t="s">
        <v>3</v>
      </c>
      <c r="AD29" s="5" t="str">
        <f>$K$5</f>
        <v>N</v>
      </c>
      <c r="AE29" s="5" t="s">
        <v>3</v>
      </c>
      <c r="AF29" s="27" t="str">
        <f>$H$5</f>
        <v>Trf.</v>
      </c>
      <c r="AG29" s="5" t="s">
        <v>3</v>
      </c>
      <c r="AH29" s="5" t="str">
        <f>$K$5</f>
        <v>N</v>
      </c>
      <c r="AI29" s="5" t="s">
        <v>3</v>
      </c>
      <c r="AJ29" s="27" t="str">
        <f>$H$5</f>
        <v>Trf.</v>
      </c>
      <c r="AK29" s="5" t="s">
        <v>3</v>
      </c>
      <c r="AL29" s="5" t="str">
        <f>$K$5</f>
        <v>N</v>
      </c>
      <c r="AM29" s="5" t="s">
        <v>3</v>
      </c>
      <c r="AN29" s="27" t="str">
        <f>$H$5</f>
        <v>Trf.</v>
      </c>
      <c r="AO29" s="5" t="s">
        <v>3</v>
      </c>
      <c r="AP29" s="5" t="str">
        <f>$K$5</f>
        <v>N</v>
      </c>
      <c r="AQ29" s="5" t="s">
        <v>3</v>
      </c>
      <c r="AR29" s="27" t="str">
        <f>$H$5</f>
        <v>Trf.</v>
      </c>
      <c r="AS29" s="5" t="s">
        <v>3</v>
      </c>
      <c r="AT29" s="5" t="str">
        <f>$K$5</f>
        <v>N</v>
      </c>
      <c r="AU29" s="5" t="s">
        <v>3</v>
      </c>
      <c r="AV29" s="5" t="s">
        <v>3</v>
      </c>
      <c r="AW29" s="5" t="s">
        <v>3</v>
      </c>
      <c r="AX29" s="5" t="s">
        <v>3</v>
      </c>
      <c r="AY29" s="5" t="s">
        <v>3</v>
      </c>
      <c r="AZ29" s="5" t="s">
        <v>3</v>
      </c>
      <c r="BA29" s="5" t="s">
        <v>3</v>
      </c>
      <c r="BB29" s="5" t="s">
        <v>3</v>
      </c>
      <c r="BC29" s="5" t="s">
        <v>3</v>
      </c>
      <c r="BD29" s="5" t="s">
        <v>3</v>
      </c>
      <c r="BE29" s="5" t="s">
        <v>3</v>
      </c>
      <c r="BF29" s="5" t="s">
        <v>3</v>
      </c>
      <c r="BG29" s="5" t="s">
        <v>3</v>
      </c>
      <c r="BH29" s="5" t="s">
        <v>3</v>
      </c>
      <c r="BI29" s="5" t="s">
        <v>3</v>
      </c>
      <c r="BJ29" s="5" t="s">
        <v>3</v>
      </c>
      <c r="BK29" s="5" t="s">
        <v>3</v>
      </c>
      <c r="BL29" s="5" t="s">
        <v>3</v>
      </c>
      <c r="BM29" s="5" t="s">
        <v>3</v>
      </c>
      <c r="BN29" s="5" t="s">
        <v>3</v>
      </c>
      <c r="BO29" s="5" t="s">
        <v>3</v>
      </c>
      <c r="BP29" s="5" t="s">
        <v>3</v>
      </c>
      <c r="BQ29" s="5" t="s">
        <v>3</v>
      </c>
      <c r="BR29" s="5" t="s">
        <v>3</v>
      </c>
      <c r="BS29" s="5" t="s">
        <v>3</v>
      </c>
      <c r="BT29" s="5" t="s">
        <v>3</v>
      </c>
      <c r="BU29" s="5" t="s">
        <v>3</v>
      </c>
      <c r="BV29" s="5" t="s">
        <v>3</v>
      </c>
      <c r="BW29" s="5" t="s">
        <v>3</v>
      </c>
      <c r="BX29" s="5" t="s">
        <v>3</v>
      </c>
      <c r="BY29" s="5" t="s">
        <v>3</v>
      </c>
      <c r="BZ29" s="5" t="s">
        <v>3</v>
      </c>
      <c r="CA29" s="5" t="s">
        <v>3</v>
      </c>
      <c r="CB29" s="5" t="s">
        <v>3</v>
      </c>
      <c r="CC29" s="5" t="s">
        <v>3</v>
      </c>
      <c r="CD29" s="5" t="s">
        <v>3</v>
      </c>
      <c r="CE29" s="5" t="s">
        <v>3</v>
      </c>
      <c r="CF29" s="5" t="s">
        <v>3</v>
      </c>
      <c r="CG29" s="5" t="s">
        <v>3</v>
      </c>
      <c r="CH29" s="5" t="s">
        <v>3</v>
      </c>
      <c r="CI29" s="5" t="s">
        <v>3</v>
      </c>
      <c r="CJ29" s="5" t="s">
        <v>3</v>
      </c>
      <c r="CK29" s="5" t="s">
        <v>3</v>
      </c>
      <c r="CL29" s="5" t="s">
        <v>3</v>
      </c>
      <c r="CM29" s="5" t="s">
        <v>3</v>
      </c>
      <c r="CN29" s="5" t="s">
        <v>3</v>
      </c>
      <c r="CO29" s="5" t="s">
        <v>3</v>
      </c>
      <c r="CP29" s="5" t="s">
        <v>3</v>
      </c>
      <c r="CQ29" s="5" t="s">
        <v>3</v>
      </c>
      <c r="CR29" s="5" t="s">
        <v>3</v>
      </c>
      <c r="CS29" s="5" t="s">
        <v>3</v>
      </c>
      <c r="CT29" s="5" t="s">
        <v>3</v>
      </c>
      <c r="CU29" s="5" t="s">
        <v>3</v>
      </c>
      <c r="CV29" s="5" t="s">
        <v>3</v>
      </c>
      <c r="CW29" s="5" t="s">
        <v>3</v>
      </c>
      <c r="CX29" s="5" t="s">
        <v>3</v>
      </c>
      <c r="CY29" s="5" t="s">
        <v>3</v>
      </c>
      <c r="CZ29" s="5" t="s">
        <v>3</v>
      </c>
      <c r="DA29" s="5" t="s">
        <v>3</v>
      </c>
      <c r="DB29" s="5" t="s">
        <v>3</v>
      </c>
      <c r="DC29" s="5" t="s">
        <v>3</v>
      </c>
      <c r="DD29" s="5" t="s">
        <v>3</v>
      </c>
      <c r="DE29" s="5" t="s">
        <v>3</v>
      </c>
      <c r="DF29" s="5" t="s">
        <v>3</v>
      </c>
      <c r="DG29" s="5" t="s">
        <v>3</v>
      </c>
      <c r="DH29" s="5" t="s">
        <v>3</v>
      </c>
      <c r="DI29" s="5" t="s">
        <v>3</v>
      </c>
      <c r="DJ29" s="5" t="s">
        <v>3</v>
      </c>
      <c r="DK29" s="5" t="s">
        <v>3</v>
      </c>
      <c r="DL29" s="5" t="s">
        <v>3</v>
      </c>
      <c r="DM29" s="5" t="s">
        <v>3</v>
      </c>
      <c r="DN29" s="5" t="s">
        <v>3</v>
      </c>
      <c r="DO29" s="5" t="s">
        <v>3</v>
      </c>
      <c r="DP29" s="5" t="s">
        <v>3</v>
      </c>
      <c r="DQ29" s="5" t="s">
        <v>3</v>
      </c>
      <c r="DR29" s="5" t="s">
        <v>3</v>
      </c>
      <c r="DS29" s="5" t="s">
        <v>3</v>
      </c>
      <c r="DT29" s="5" t="s">
        <v>3</v>
      </c>
      <c r="DU29" s="5" t="s">
        <v>3</v>
      </c>
      <c r="DV29" s="5" t="s">
        <v>3</v>
      </c>
      <c r="DW29" s="5" t="s">
        <v>3</v>
      </c>
      <c r="DX29" s="5" t="s">
        <v>3</v>
      </c>
      <c r="DY29" s="5" t="s">
        <v>3</v>
      </c>
      <c r="DZ29" s="5" t="s">
        <v>3</v>
      </c>
      <c r="EA29" s="5" t="s">
        <v>3</v>
      </c>
      <c r="EB29" s="5" t="s">
        <v>3</v>
      </c>
      <c r="EC29" s="5" t="s">
        <v>3</v>
      </c>
      <c r="ED29" s="5" t="s">
        <v>3</v>
      </c>
      <c r="EE29" s="5" t="s">
        <v>3</v>
      </c>
      <c r="EF29" s="5" t="s">
        <v>3</v>
      </c>
      <c r="EG29" s="5" t="s">
        <v>3</v>
      </c>
      <c r="EH29" s="5" t="s">
        <v>3</v>
      </c>
      <c r="EI29" s="5" t="s">
        <v>3</v>
      </c>
      <c r="EJ29" s="5" t="s">
        <v>3</v>
      </c>
      <c r="EK29" s="5" t="s">
        <v>3</v>
      </c>
      <c r="EL29" s="5" t="s">
        <v>3</v>
      </c>
      <c r="EM29" s="5" t="s">
        <v>3</v>
      </c>
      <c r="EN29" s="5" t="s">
        <v>3</v>
      </c>
      <c r="EO29" s="5" t="s">
        <v>3</v>
      </c>
      <c r="EP29" s="5" t="s">
        <v>3</v>
      </c>
      <c r="EQ29" s="5" t="s">
        <v>3</v>
      </c>
      <c r="ER29" s="5" t="s">
        <v>3</v>
      </c>
      <c r="ES29" s="5" t="s">
        <v>3</v>
      </c>
      <c r="ET29" s="5" t="s">
        <v>3</v>
      </c>
      <c r="EU29" s="5" t="s">
        <v>3</v>
      </c>
      <c r="EV29" s="5" t="s">
        <v>3</v>
      </c>
      <c r="EW29" s="5" t="s">
        <v>3</v>
      </c>
      <c r="EX29" s="5" t="s">
        <v>3</v>
      </c>
      <c r="EY29" s="5" t="s">
        <v>3</v>
      </c>
      <c r="EZ29" s="5" t="s">
        <v>3</v>
      </c>
      <c r="FA29" s="5" t="s">
        <v>3</v>
      </c>
      <c r="FB29" s="5" t="s">
        <v>3</v>
      </c>
      <c r="FC29" s="5" t="s">
        <v>3</v>
      </c>
      <c r="FD29" s="5" t="s">
        <v>3</v>
      </c>
      <c r="FE29" s="5" t="s">
        <v>3</v>
      </c>
      <c r="FF29" s="5" t="s">
        <v>3</v>
      </c>
      <c r="FG29" s="5" t="s">
        <v>3</v>
      </c>
      <c r="FH29" s="5" t="s">
        <v>3</v>
      </c>
      <c r="FI29" s="5" t="s">
        <v>3</v>
      </c>
      <c r="FJ29" s="5" t="s">
        <v>3</v>
      </c>
      <c r="FK29" s="5" t="s">
        <v>3</v>
      </c>
      <c r="FL29" s="5" t="s">
        <v>3</v>
      </c>
      <c r="FM29" s="5" t="s">
        <v>3</v>
      </c>
      <c r="FN29" s="5" t="s">
        <v>3</v>
      </c>
      <c r="FO29" s="5" t="s">
        <v>3</v>
      </c>
      <c r="FP29" s="5" t="s">
        <v>3</v>
      </c>
      <c r="FQ29" s="5" t="s">
        <v>3</v>
      </c>
      <c r="FR29" s="5" t="s">
        <v>3</v>
      </c>
      <c r="FS29" s="5" t="s">
        <v>3</v>
      </c>
      <c r="FT29" s="5" t="s">
        <v>3</v>
      </c>
      <c r="FU29" s="5" t="s">
        <v>3</v>
      </c>
      <c r="FV29" s="5" t="s">
        <v>3</v>
      </c>
      <c r="FW29" s="5" t="s">
        <v>3</v>
      </c>
      <c r="FX29" s="5" t="s">
        <v>3</v>
      </c>
      <c r="FY29" s="5" t="s">
        <v>3</v>
      </c>
      <c r="FZ29" s="5" t="s">
        <v>3</v>
      </c>
      <c r="GA29" s="5" t="s">
        <v>3</v>
      </c>
      <c r="GB29" s="5" t="s">
        <v>3</v>
      </c>
      <c r="GC29" s="5" t="s">
        <v>3</v>
      </c>
      <c r="GD29" s="5" t="s">
        <v>3</v>
      </c>
      <c r="GE29" s="5" t="s">
        <v>3</v>
      </c>
      <c r="GF29" s="5" t="s">
        <v>3</v>
      </c>
      <c r="GG29" s="5" t="s">
        <v>3</v>
      </c>
      <c r="GH29" s="5" t="s">
        <v>3</v>
      </c>
      <c r="GI29" s="5" t="s">
        <v>3</v>
      </c>
      <c r="GJ29" s="5" t="s">
        <v>3</v>
      </c>
      <c r="GK29" s="5" t="s">
        <v>3</v>
      </c>
      <c r="GL29" s="5" t="s">
        <v>3</v>
      </c>
      <c r="GM29" s="5" t="s">
        <v>3</v>
      </c>
      <c r="GN29" s="5" t="s">
        <v>3</v>
      </c>
      <c r="GO29" s="5" t="s">
        <v>3</v>
      </c>
      <c r="GP29" s="5" t="s">
        <v>3</v>
      </c>
      <c r="GQ29" s="5" t="s">
        <v>3</v>
      </c>
      <c r="GR29" s="5" t="s">
        <v>3</v>
      </c>
      <c r="GS29" s="5" t="s">
        <v>3</v>
      </c>
      <c r="GT29" s="5" t="s">
        <v>3</v>
      </c>
      <c r="GU29" s="5" t="s">
        <v>3</v>
      </c>
      <c r="GV29" s="5" t="s">
        <v>3</v>
      </c>
      <c r="GW29" s="5" t="s">
        <v>3</v>
      </c>
      <c r="GX29" s="5" t="s">
        <v>3</v>
      </c>
      <c r="GY29" s="5" t="s">
        <v>3</v>
      </c>
      <c r="GZ29" s="5" t="s">
        <v>3</v>
      </c>
      <c r="HA29" s="5" t="s">
        <v>3</v>
      </c>
      <c r="HB29" s="5" t="s">
        <v>3</v>
      </c>
    </row>
    <row r="30" spans="1:210" ht="11.25" customHeight="1" x14ac:dyDescent="0.2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32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</row>
    <row r="31" spans="1:210" ht="11.25" customHeight="1" x14ac:dyDescent="0.25">
      <c r="B31" s="48" t="s">
        <v>13</v>
      </c>
      <c r="C31" s="48"/>
      <c r="D31" s="53">
        <f>IF(K23=0,AT31/AT33,IF(K23=1,AL31/AL33+AD31/AD33+$AP$31/$AP$33+$AR$31/$AR$33,IF(K23=2,$AH$31/$AH$33+AN31/AN33+AJ31/AJ33+AB31/AB33+Z31/Z33+V31/V33,IF(K23=3,AF31/AF33+X31/X33+T31/T33+R31/R33,IF(K23=4,P31/P33)))))</f>
        <v>9.8765432098765427E-2</v>
      </c>
      <c r="E31" s="53"/>
      <c r="F31" s="53"/>
      <c r="G31" s="53"/>
      <c r="H31" s="53" t="s">
        <v>11</v>
      </c>
      <c r="I31" s="54">
        <f>D31</f>
        <v>9.8765432098765427E-2</v>
      </c>
      <c r="J31" s="54"/>
      <c r="K31" s="54"/>
      <c r="L31" s="54"/>
      <c r="M31" s="19"/>
      <c r="N31" s="33">
        <f>$P$25*$Q$19*$S$13*$W$7</f>
        <v>16</v>
      </c>
      <c r="O31" s="16"/>
      <c r="P31" s="20">
        <f>N31/GCD(N31,N33)</f>
        <v>16</v>
      </c>
      <c r="Q31" s="21">
        <f>$R$25*$Q$19*$S$13*$W$7</f>
        <v>8</v>
      </c>
      <c r="R31" s="20">
        <f>Q31/GCD(Q31,Q33)</f>
        <v>8</v>
      </c>
      <c r="S31" s="21">
        <f>$T$25*$U$19*$S$13*$W$7</f>
        <v>8</v>
      </c>
      <c r="T31" s="20">
        <f>S31/GCD(S31,S33)</f>
        <v>8</v>
      </c>
      <c r="U31" s="21">
        <f>$V$25*$U$19*$S$13*$W$7</f>
        <v>4</v>
      </c>
      <c r="V31" s="20">
        <f>U31/GCD(U31,U33)</f>
        <v>4</v>
      </c>
      <c r="W31" s="21">
        <f>$X$25*$Y$19*$AA$13*$W$7</f>
        <v>8</v>
      </c>
      <c r="X31" s="20">
        <f>W31/GCD(W31,W33)</f>
        <v>8</v>
      </c>
      <c r="Y31" s="21">
        <f>$Z$25*$Y$19*$AA$13*$W$7</f>
        <v>4</v>
      </c>
      <c r="Z31" s="20">
        <f>Y31/GCD(Y31,Y33)</f>
        <v>4</v>
      </c>
      <c r="AA31" s="21">
        <f>$AB$25*$AC$19*$AA$13*$W$7</f>
        <v>4</v>
      </c>
      <c r="AB31" s="20">
        <f>AA31/GCD(AA31,AA33)</f>
        <v>4</v>
      </c>
      <c r="AC31" s="21">
        <f>$AD$25*$AC$19*$AA$13*$W$7</f>
        <v>2</v>
      </c>
      <c r="AD31" s="20">
        <f>AC31/GCD(AC31,AC33)</f>
        <v>2</v>
      </c>
      <c r="AE31" s="21">
        <f>$AF$25*$AG$19*$AI$13*$AM$7</f>
        <v>8</v>
      </c>
      <c r="AF31" s="20">
        <f>AE31/GCD(AE31,AE33)</f>
        <v>8</v>
      </c>
      <c r="AG31" s="21">
        <f>$AH$25*$AG$19*$AI$13*$AM$7</f>
        <v>4</v>
      </c>
      <c r="AH31" s="20">
        <f>AG31/GCD(AG31,AG33)</f>
        <v>4</v>
      </c>
      <c r="AI31" s="21">
        <f>$AJ$25*$AK$19*$AI$13*$AM$7</f>
        <v>4</v>
      </c>
      <c r="AJ31" s="20">
        <f>AI31/GCD(AI31,AI33)</f>
        <v>4</v>
      </c>
      <c r="AK31" s="21">
        <f>$AL$25*$AK$19*$AI$13*$AM$7</f>
        <v>2</v>
      </c>
      <c r="AL31" s="20">
        <f>AK31/GCD(AK31,AK33)</f>
        <v>2</v>
      </c>
      <c r="AM31" s="21">
        <f>$AN$25*$AO$19*$AQ$13*$AM$7</f>
        <v>4</v>
      </c>
      <c r="AN31" s="20">
        <f>AM31/GCD(AM31,AM33)</f>
        <v>4</v>
      </c>
      <c r="AO31" s="21">
        <f>$AP$25*$AO$19*$AQ$13*$AM$7</f>
        <v>2</v>
      </c>
      <c r="AP31" s="20">
        <f>AO31/GCD(AO31,AO33)</f>
        <v>2</v>
      </c>
      <c r="AQ31" s="21">
        <f>$AR$25*$AS$19*$AQ$13*$AM$7</f>
        <v>2</v>
      </c>
      <c r="AR31" s="20">
        <f>AQ31/GCD(AQ31,AQ33)</f>
        <v>2</v>
      </c>
      <c r="AS31" s="21">
        <f>$AT$25*$AS$19*$AQ$13*$AM$7</f>
        <v>1</v>
      </c>
      <c r="AT31" s="20">
        <f>AS31/GCD(AS31,AS33)</f>
        <v>1</v>
      </c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</row>
    <row r="32" spans="1:210" ht="3" customHeight="1" x14ac:dyDescent="0.25">
      <c r="B32" s="48"/>
      <c r="C32" s="48"/>
      <c r="D32" s="53"/>
      <c r="E32" s="53"/>
      <c r="F32" s="53"/>
      <c r="G32" s="53"/>
      <c r="H32" s="53"/>
      <c r="I32" s="54"/>
      <c r="J32" s="54"/>
      <c r="K32" s="54"/>
      <c r="L32" s="54"/>
      <c r="M32" s="19"/>
      <c r="N32" s="34"/>
      <c r="O32" s="17"/>
      <c r="P32" s="20" t="s">
        <v>4</v>
      </c>
      <c r="Q32" s="21"/>
      <c r="R32" s="20" t="s">
        <v>4</v>
      </c>
      <c r="S32" s="21"/>
      <c r="T32" s="20" t="s">
        <v>4</v>
      </c>
      <c r="U32" s="21"/>
      <c r="V32" s="20" t="s">
        <v>4</v>
      </c>
      <c r="W32" s="21"/>
      <c r="X32" s="20" t="s">
        <v>4</v>
      </c>
      <c r="Y32" s="21"/>
      <c r="Z32" s="20" t="s">
        <v>4</v>
      </c>
      <c r="AA32" s="21"/>
      <c r="AB32" s="20" t="s">
        <v>4</v>
      </c>
      <c r="AC32" s="21"/>
      <c r="AD32" s="20" t="s">
        <v>4</v>
      </c>
      <c r="AE32" s="21"/>
      <c r="AF32" s="20" t="s">
        <v>4</v>
      </c>
      <c r="AG32" s="21"/>
      <c r="AH32" s="20" t="s">
        <v>4</v>
      </c>
      <c r="AI32" s="21"/>
      <c r="AJ32" s="20" t="s">
        <v>4</v>
      </c>
      <c r="AK32" s="21"/>
      <c r="AL32" s="20" t="s">
        <v>4</v>
      </c>
      <c r="AM32" s="21"/>
      <c r="AN32" s="20" t="s">
        <v>4</v>
      </c>
      <c r="AO32" s="21"/>
      <c r="AP32" s="20" t="s">
        <v>4</v>
      </c>
      <c r="AQ32" s="21"/>
      <c r="AR32" s="20" t="s">
        <v>4</v>
      </c>
      <c r="AS32" s="21"/>
      <c r="AT32" s="20" t="s">
        <v>4</v>
      </c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</row>
    <row r="33" spans="1:210" ht="11.25" customHeight="1" x14ac:dyDescent="0.25">
      <c r="B33" s="48"/>
      <c r="C33" s="48"/>
      <c r="D33" s="53"/>
      <c r="E33" s="53"/>
      <c r="F33" s="53"/>
      <c r="G33" s="53"/>
      <c r="H33" s="53"/>
      <c r="I33" s="54"/>
      <c r="J33" s="54"/>
      <c r="K33" s="54"/>
      <c r="L33" s="54"/>
      <c r="M33" s="19"/>
      <c r="N33" s="33">
        <f>$P$27*$Q$21*$S$15*$W$9</f>
        <v>81</v>
      </c>
      <c r="O33" s="16"/>
      <c r="P33" s="20">
        <f>N33/GCD(N31,N33)</f>
        <v>81</v>
      </c>
      <c r="Q33" s="21">
        <f>$R$27*$Q$21*$S$15*$W$9</f>
        <v>81</v>
      </c>
      <c r="R33" s="20">
        <f>Q33/GCD(Q31,Q33)</f>
        <v>81</v>
      </c>
      <c r="S33" s="21">
        <f>$T$27*$U$21*$S$15*$W$9</f>
        <v>81</v>
      </c>
      <c r="T33" s="20">
        <f>S33/GCD(S31,S33)</f>
        <v>81</v>
      </c>
      <c r="U33" s="21">
        <f>$V$27*$U$21*$S$15*$W$9</f>
        <v>81</v>
      </c>
      <c r="V33" s="20">
        <f>U33/GCD(U31,U33)</f>
        <v>81</v>
      </c>
      <c r="W33" s="21">
        <f>$X$27*$Y$21*$AA$15*$W$9</f>
        <v>81</v>
      </c>
      <c r="X33" s="20">
        <f>W33/GCD(W31,W33)</f>
        <v>81</v>
      </c>
      <c r="Y33" s="21">
        <f>$Z$27*$Y$21*$AA$15*$W$9</f>
        <v>81</v>
      </c>
      <c r="Z33" s="20">
        <f>Y33/GCD(Y31,Y33)</f>
        <v>81</v>
      </c>
      <c r="AA33" s="21">
        <f>$AB$27*$AC$21*$AA$15*$W$9</f>
        <v>81</v>
      </c>
      <c r="AB33" s="20">
        <f>AA33/GCD(AA31,AA33)</f>
        <v>81</v>
      </c>
      <c r="AC33" s="21">
        <f>$AD$27*$AC$21*$AA$15*$W$9</f>
        <v>81</v>
      </c>
      <c r="AD33" s="20">
        <f>AC33/GCD(AC31,AC33)</f>
        <v>81</v>
      </c>
      <c r="AE33" s="21">
        <f>$AF$27*$AG$21*$AI$15*$AM$9</f>
        <v>81</v>
      </c>
      <c r="AF33" s="20">
        <f>AE33/GCD(AE31,AE33)</f>
        <v>81</v>
      </c>
      <c r="AG33" s="21">
        <f>$AH$27*$AG$21*$AI$15*$AM$9</f>
        <v>81</v>
      </c>
      <c r="AH33" s="20">
        <f>AG33/GCD(AG31,AG33)</f>
        <v>81</v>
      </c>
      <c r="AI33" s="21">
        <f>$AJ$27*$AK$21*$AI$15*$AM$9</f>
        <v>81</v>
      </c>
      <c r="AJ33" s="20">
        <f>AI33/GCD(AI31,AI33)</f>
        <v>81</v>
      </c>
      <c r="AK33" s="21">
        <f>$AL$27*$AK$21*$AI$15*$AM$9</f>
        <v>81</v>
      </c>
      <c r="AL33" s="20">
        <f>AK33/GCD(AK31,AK33)</f>
        <v>81</v>
      </c>
      <c r="AM33" s="21">
        <f>$AN$27*$AO$21*$AQ$15*$AM$9</f>
        <v>81</v>
      </c>
      <c r="AN33" s="20">
        <f>AM33/GCD(AM31,AM33)</f>
        <v>81</v>
      </c>
      <c r="AO33" s="21">
        <f>$AP$27*$AO$21*$AQ$15*$AM$9</f>
        <v>81</v>
      </c>
      <c r="AP33" s="20">
        <f>AO33/GCD(AO31,AO33)</f>
        <v>81</v>
      </c>
      <c r="AQ33" s="21">
        <f>$AR$27*$AS$21*$AQ$15*$AM$9</f>
        <v>81</v>
      </c>
      <c r="AR33" s="20">
        <f>AQ33/GCD(AQ31,AQ33)</f>
        <v>81</v>
      </c>
      <c r="AS33" s="21">
        <f>$AT$27*$AS$21*$AQ$15*$AM$9</f>
        <v>81</v>
      </c>
      <c r="AT33" s="20">
        <f>AS33/GCD(AS31,AS33)</f>
        <v>81</v>
      </c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</row>
    <row r="34" spans="1:210" ht="11.25" customHeight="1" x14ac:dyDescent="0.25">
      <c r="C34" s="4"/>
      <c r="J34" s="4"/>
      <c r="K34" s="4"/>
      <c r="L34" s="4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</row>
    <row r="35" spans="1:210" ht="11.25" customHeight="1" x14ac:dyDescent="0.25">
      <c r="H35" s="17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</row>
    <row r="36" spans="1:210" x14ac:dyDescent="0.25">
      <c r="B36" s="6" t="s">
        <v>28</v>
      </c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8"/>
      <c r="AP36" s="18"/>
      <c r="AQ36" s="18"/>
      <c r="AS36" s="49"/>
      <c r="AT36" s="49"/>
      <c r="AU36" s="49"/>
    </row>
    <row r="37" spans="1:210" x14ac:dyDescent="0.25">
      <c r="T37" s="59" t="s">
        <v>38</v>
      </c>
      <c r="X37" s="60" t="str">
        <f>CONCATENATE(" n - k")</f>
        <v xml:space="preserve"> n - k</v>
      </c>
      <c r="Y37" s="22"/>
      <c r="AC37" s="16"/>
      <c r="AD37" s="16"/>
      <c r="AE37" s="59">
        <f>$K$23</f>
        <v>1</v>
      </c>
      <c r="AF37" s="16"/>
      <c r="AG37" s="59">
        <f>$K$16-$K$23</f>
        <v>3</v>
      </c>
      <c r="AH37" s="16"/>
      <c r="AI37" s="16"/>
      <c r="AJ37" s="16"/>
      <c r="AK37" s="16"/>
      <c r="AL37" s="16"/>
      <c r="AM37" s="59">
        <f>$K$23</f>
        <v>1</v>
      </c>
      <c r="AN37" s="16"/>
      <c r="AO37" s="59">
        <f>$K$16-$K$23</f>
        <v>3</v>
      </c>
      <c r="AP37" s="18"/>
      <c r="AQ37" s="18"/>
      <c r="AS37" s="49"/>
      <c r="AT37" s="49"/>
      <c r="AU37" s="49"/>
    </row>
    <row r="38" spans="1:210" x14ac:dyDescent="0.25">
      <c r="A38" s="7"/>
      <c r="B38" s="51" t="s">
        <v>13</v>
      </c>
      <c r="C38" s="51"/>
      <c r="D38" s="49" t="s">
        <v>20</v>
      </c>
      <c r="E38" s="49" t="s">
        <v>37</v>
      </c>
      <c r="F38" s="49" t="s">
        <v>21</v>
      </c>
      <c r="G38" s="49" t="s">
        <v>35</v>
      </c>
      <c r="H38" s="49" t="s">
        <v>21</v>
      </c>
      <c r="I38" s="49" t="s">
        <v>38</v>
      </c>
      <c r="J38" s="49" t="s">
        <v>22</v>
      </c>
      <c r="K38" s="52" t="s">
        <v>23</v>
      </c>
      <c r="L38" s="49" t="s">
        <v>24</v>
      </c>
      <c r="M38" s="49" t="s">
        <v>38</v>
      </c>
      <c r="N38" s="55" t="s">
        <v>22</v>
      </c>
      <c r="O38" s="52" t="s">
        <v>23</v>
      </c>
      <c r="P38" s="52"/>
      <c r="Q38" s="5" t="s">
        <v>37</v>
      </c>
      <c r="S38" s="49" t="s">
        <v>35</v>
      </c>
      <c r="T38" s="59"/>
      <c r="U38" s="49">
        <v>1</v>
      </c>
      <c r="V38" s="49" t="s">
        <v>26</v>
      </c>
      <c r="W38" s="49" t="s">
        <v>35</v>
      </c>
      <c r="X38" s="60"/>
      <c r="Y38" s="61" t="s">
        <v>23</v>
      </c>
      <c r="Z38" s="62" t="str">
        <f>CONCATENATE(K16,"!")</f>
        <v>4!</v>
      </c>
      <c r="AA38" s="62"/>
      <c r="AB38" s="62"/>
      <c r="AD38" s="5">
        <f>$K$19</f>
        <v>2</v>
      </c>
      <c r="AE38" s="59"/>
      <c r="AF38" s="5">
        <f>$K$7</f>
        <v>1</v>
      </c>
      <c r="AG38" s="59"/>
      <c r="AH38" s="52" t="s">
        <v>11</v>
      </c>
      <c r="AI38" s="49">
        <f>FACT($K$16)/(FACT($K$23)*FACT($K$16-$K$23))</f>
        <v>4</v>
      </c>
      <c r="AJ38" s="49"/>
      <c r="AL38" s="5">
        <f>$AD$38</f>
        <v>2</v>
      </c>
      <c r="AM38" s="59"/>
      <c r="AN38" s="5">
        <f>$K$7</f>
        <v>1</v>
      </c>
      <c r="AO38" s="59"/>
      <c r="AP38" s="23"/>
      <c r="AQ38" s="49" t="s">
        <v>11</v>
      </c>
      <c r="AR38" s="63">
        <f>$AI$38*($AL$38/$AL$40)^$AM$37*($AN$38/$AN$40)^$AO$37</f>
        <v>9.8765432098765427E-2</v>
      </c>
      <c r="AS38" s="63"/>
      <c r="AT38" s="63"/>
    </row>
    <row r="39" spans="1:210" ht="3" customHeight="1" x14ac:dyDescent="0.25">
      <c r="A39" s="7"/>
      <c r="B39" s="51"/>
      <c r="C39" s="51"/>
      <c r="D39" s="49"/>
      <c r="E39" s="49"/>
      <c r="F39" s="49"/>
      <c r="G39" s="49"/>
      <c r="H39" s="49"/>
      <c r="I39" s="49"/>
      <c r="J39" s="49"/>
      <c r="K39" s="52"/>
      <c r="L39" s="49"/>
      <c r="M39" s="49"/>
      <c r="N39" s="55"/>
      <c r="O39" s="52"/>
      <c r="P39" s="52"/>
      <c r="R39" s="13" t="s">
        <v>10</v>
      </c>
      <c r="S39" s="49"/>
      <c r="T39" s="13" t="s">
        <v>10</v>
      </c>
      <c r="U39" s="49"/>
      <c r="V39" s="49"/>
      <c r="W39" s="49"/>
      <c r="X39" s="10"/>
      <c r="Y39" s="60"/>
      <c r="Z39" s="62" t="s">
        <v>27</v>
      </c>
      <c r="AA39" s="62"/>
      <c r="AB39" s="62"/>
      <c r="AC39" s="13" t="s">
        <v>10</v>
      </c>
      <c r="AD39" s="5" t="s">
        <v>7</v>
      </c>
      <c r="AE39" s="13" t="s">
        <v>10</v>
      </c>
      <c r="AF39" s="5" t="s">
        <v>7</v>
      </c>
      <c r="AH39" s="49"/>
      <c r="AI39" s="49"/>
      <c r="AJ39" s="49"/>
      <c r="AK39" s="13" t="s">
        <v>10</v>
      </c>
      <c r="AL39" s="5" t="s">
        <v>7</v>
      </c>
      <c r="AM39" s="13" t="s">
        <v>10</v>
      </c>
      <c r="AN39" s="5" t="s">
        <v>7</v>
      </c>
      <c r="AP39" s="23"/>
      <c r="AQ39" s="49"/>
      <c r="AR39" s="63"/>
      <c r="AS39" s="63"/>
      <c r="AT39" s="63"/>
    </row>
    <row r="40" spans="1:210" x14ac:dyDescent="0.25">
      <c r="A40" s="7"/>
      <c r="B40" s="51"/>
      <c r="C40" s="51"/>
      <c r="D40" s="49"/>
      <c r="E40" s="49"/>
      <c r="F40" s="49"/>
      <c r="G40" s="49"/>
      <c r="H40" s="49"/>
      <c r="I40" s="49"/>
      <c r="J40" s="49"/>
      <c r="K40" s="52"/>
      <c r="L40" s="49"/>
      <c r="M40" s="49"/>
      <c r="N40" s="55"/>
      <c r="O40" s="52"/>
      <c r="P40" s="52"/>
      <c r="Q40" s="5" t="s">
        <v>38</v>
      </c>
      <c r="R40" s="7"/>
      <c r="S40" s="49"/>
      <c r="T40" s="24"/>
      <c r="U40" s="49"/>
      <c r="V40" s="49"/>
      <c r="W40" s="49"/>
      <c r="Y40" s="60"/>
      <c r="Z40" s="62" t="str">
        <f>CONCATENATE($K$23,"! ∙ (",$K$16," - ",$K$23,")!")</f>
        <v>1! ∙ (4 - 1)!</v>
      </c>
      <c r="AA40" s="62"/>
      <c r="AB40" s="62"/>
      <c r="AD40" s="5">
        <f>$K$21</f>
        <v>3</v>
      </c>
      <c r="AF40" s="5">
        <f>$H$7+$K$7</f>
        <v>3</v>
      </c>
      <c r="AH40" s="49"/>
      <c r="AI40" s="49"/>
      <c r="AJ40" s="49"/>
      <c r="AL40" s="5">
        <f>$AD$40</f>
        <v>3</v>
      </c>
      <c r="AN40" s="5">
        <f>$H$7+$K$7</f>
        <v>3</v>
      </c>
      <c r="AP40" s="23"/>
      <c r="AQ40" s="49"/>
      <c r="AR40" s="63"/>
      <c r="AS40" s="63"/>
      <c r="AT40" s="63"/>
    </row>
    <row r="41" spans="1:210" x14ac:dyDescent="0.25">
      <c r="AO41" s="23"/>
      <c r="AP41" s="23"/>
      <c r="AQ41" s="23"/>
    </row>
    <row r="42" spans="1:210" ht="15" customHeight="1" x14ac:dyDescent="0.25">
      <c r="AH42" s="58" t="s">
        <v>30</v>
      </c>
      <c r="AI42" s="58"/>
      <c r="AJ42" s="58"/>
      <c r="AK42" s="58"/>
      <c r="AL42" s="58" t="s">
        <v>29</v>
      </c>
      <c r="AM42" s="58"/>
      <c r="AN42" s="58"/>
      <c r="AO42" s="58"/>
      <c r="AP42" s="25"/>
      <c r="AQ42" s="23"/>
    </row>
    <row r="43" spans="1:210" x14ac:dyDescent="0.25">
      <c r="AH43" s="58"/>
      <c r="AI43" s="58"/>
      <c r="AJ43" s="58"/>
      <c r="AK43" s="58"/>
      <c r="AL43" s="58"/>
      <c r="AM43" s="58"/>
      <c r="AN43" s="58"/>
      <c r="AO43" s="58"/>
      <c r="AP43" s="25"/>
      <c r="AQ43" s="23"/>
    </row>
    <row r="44" spans="1:210" x14ac:dyDescent="0.25">
      <c r="AO44" s="23"/>
      <c r="AP44" s="23"/>
      <c r="AQ44" s="23"/>
    </row>
    <row r="45" spans="1:210" x14ac:dyDescent="0.25">
      <c r="AO45" s="23"/>
      <c r="AP45" s="23"/>
      <c r="AQ45" s="23"/>
    </row>
  </sheetData>
  <sheetProtection sheet="1" selectLockedCells="1"/>
  <mergeCells count="50">
    <mergeCell ref="AQ38:AQ40"/>
    <mergeCell ref="AR38:AT40"/>
    <mergeCell ref="AM37:AM38"/>
    <mergeCell ref="AO37:AO38"/>
    <mergeCell ref="AL42:AO43"/>
    <mergeCell ref="AS36:AU37"/>
    <mergeCell ref="AH42:AK43"/>
    <mergeCell ref="T37:T38"/>
    <mergeCell ref="U38:U40"/>
    <mergeCell ref="V38:V40"/>
    <mergeCell ref="X37:X38"/>
    <mergeCell ref="Y38:Y40"/>
    <mergeCell ref="Z40:AB40"/>
    <mergeCell ref="Z38:AB38"/>
    <mergeCell ref="Z39:AB39"/>
    <mergeCell ref="AE37:AE38"/>
    <mergeCell ref="AG37:AG38"/>
    <mergeCell ref="AH38:AH40"/>
    <mergeCell ref="AI38:AJ40"/>
    <mergeCell ref="S38:S40"/>
    <mergeCell ref="W38:W40"/>
    <mergeCell ref="L38:L40"/>
    <mergeCell ref="M38:M40"/>
    <mergeCell ref="N38:N40"/>
    <mergeCell ref="D31:G33"/>
    <mergeCell ref="B7:D8"/>
    <mergeCell ref="B19:G21"/>
    <mergeCell ref="I19:J21"/>
    <mergeCell ref="O38:P40"/>
    <mergeCell ref="I16:J17"/>
    <mergeCell ref="K16:K17"/>
    <mergeCell ref="I23:J24"/>
    <mergeCell ref="B23:H24"/>
    <mergeCell ref="K23:K24"/>
    <mergeCell ref="H5:I5"/>
    <mergeCell ref="H7:I7"/>
    <mergeCell ref="B29:M30"/>
    <mergeCell ref="G38:G40"/>
    <mergeCell ref="B16:E17"/>
    <mergeCell ref="B38:C40"/>
    <mergeCell ref="D38:D40"/>
    <mergeCell ref="E38:E40"/>
    <mergeCell ref="F38:F40"/>
    <mergeCell ref="H38:H40"/>
    <mergeCell ref="I38:I40"/>
    <mergeCell ref="J38:J40"/>
    <mergeCell ref="K38:K40"/>
    <mergeCell ref="B31:C33"/>
    <mergeCell ref="H31:H33"/>
    <mergeCell ref="I31:L33"/>
  </mergeCells>
  <conditionalFormatting sqref="P5:AT33">
    <cfRule type="expression" dxfId="23" priority="2">
      <formula>$A$1=TRUE</formula>
    </cfRule>
  </conditionalFormatting>
  <conditionalFormatting sqref="W7:W9 AM7:AM9 AI13:AI15 AQ13:AQ15 S13:S15 AA13:AA15 Q19:Q21 U19:U21 P25:P27 R25:R27 P31:P33 R31:R33 T31:T33 V31:V33 X31:X33 Z31:Z33 T25:T27 V25:V27 X25:X27 Z25:Z27 AB25:AB27 AD25:AD27 AC19:AC21 Y19:Y21 AG19:AG21 AK19:AK21 AO19:AO21 AS19:AS21 AT25:AT27 AR25:AR27 AP25:AP27 AN25:AN27 AL25:AL27 AJ25:AJ27 AH25:AH27 AF25:AF27 AB31:AB33 AD31:AD33 AF31:AF33 AH31:AH33 AJ31:AJ33 AL31:AL33 AN31:AN33 AP31:AP33 AR31:AR33 AT31:AT33 D31:G33 I31:L33 P36:AU37 P41:AU41 O38 Q38:AU38 Q39:R40 T39:V40 X39:AU40">
    <cfRule type="expression" dxfId="22" priority="1">
      <formula>$A$1=TRUE</formula>
    </cfRule>
  </conditionalFormatting>
  <conditionalFormatting sqref="AE5:AM5 AM6:AM11 AN11:AQ11 AQ12:AQ17 AR17:AS17 AS18:AS23 AT23:AT29 AT31:AT33">
    <cfRule type="expression" dxfId="21" priority="373">
      <formula>$K$23=0</formula>
    </cfRule>
  </conditionalFormatting>
  <conditionalFormatting sqref="AN11:AQ11 AQ12:AQ17 AO17:AP17 AO18:AO23 AP23:AP29 AP31:AP33 AR17:AS17 AS18:AS23 AR23:AR29 AR31:AR33 AM6:AM11 AI11:AL11 AI12:AI17 AJ17:AK17 AK18:AK23 AL23:AL29 AL31:AL33 W5:AM5 W6:W11 X11:AA11 AA12:AA17 AB17:AC17 AC18:AC23 AD23:AD29 AD31:AD33">
    <cfRule type="expression" dxfId="20" priority="381">
      <formula>$K$23=1</formula>
    </cfRule>
  </conditionalFormatting>
  <conditionalFormatting sqref="AH31:AH33 AM6:AM11 AN11:AQ11 AQ12:AQ17 AO17:AP17 AO18:AO23 AN23:AN29 AN31:AN33 AI11:AL11 AI12:AI17 AJ17:AK17 AK18:AK23 AJ23:AJ29 AJ31:AJ33 AG17:AH17 AG18:AG23 AH23:AH29 W5:AM5 W6:W11 X11:AA11 AA12:AA17 AB17:AC17 AC18:AC23 AB23:AB29 AB31:AB33 Y17:Z17 Y18:Y23 Z23:Z29 Z31:Z33 S11:V11 S12:S17 T17:U17 U18:U23 V23:V29 V31:V33">
    <cfRule type="expression" dxfId="19" priority="406">
      <formula>$K$23=2</formula>
    </cfRule>
  </conditionalFormatting>
  <conditionalFormatting sqref="AM6:AM11 AI11:AL11 AI12:AI17 AG17:AH17 AG18:AG23 AF23:AF29 AF31:AF33 W5:AM5 W6:W11 X11:AA11 AA12:AA17 Y17:Z17 Y18:Y23 X23:X29 X31:X33 S11:V11 S12:S17 T17:U17 U18:U23 T23:T29 T31:T33 Q17:R17 Q18:Q23 R23:R29 R31:R33">
    <cfRule type="expression" dxfId="18" priority="441">
      <formula>$K$23=3</formula>
    </cfRule>
  </conditionalFormatting>
  <conditionalFormatting sqref="W5:AE5 W6:W11 S11:V11 S12:S17 Q17:R17 Q18:Q23 P23:P29 P31:P33">
    <cfRule type="expression" dxfId="17" priority="466">
      <formula>$K$23=4</formula>
    </cfRule>
  </conditionalFormatting>
  <dataValidations count="1">
    <dataValidation type="whole" allowBlank="1" showInputMessage="1" showErrorMessage="1" error="Bitte ganze Zahl von 0 bis 4 eingeben." prompt="Bitte ganze Zahl von 0 bis 4 eingeben." sqref="K23" xr:uid="{85FD2ABD-2E20-43D8-B9EA-B901A8CD5DE7}">
      <formula1>0</formula1>
      <formula2>4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9" r:id="rId4" name="Check Box 71">
              <controlPr defaultSize="0" autoFill="0" autoLine="0" autoPict="0">
                <anchor moveWithCells="1">
                  <from>
                    <xdr:col>45</xdr:col>
                    <xdr:colOff>276225</xdr:colOff>
                    <xdr:row>0</xdr:row>
                    <xdr:rowOff>0</xdr:rowOff>
                  </from>
                  <to>
                    <xdr:col>52</xdr:col>
                    <xdr:colOff>9525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42E1-4253-487B-A092-2D89432A6B22}">
  <dimension ref="A1:GX41"/>
  <sheetViews>
    <sheetView showGridLines="0" showRowColHeaders="0" zoomScale="140" zoomScaleNormal="140" workbookViewId="0">
      <selection activeCell="B24" sqref="B24:U24"/>
    </sheetView>
  </sheetViews>
  <sheetFormatPr baseColWidth="10" defaultRowHeight="15" outlineLevelRow="1" x14ac:dyDescent="0.25"/>
  <cols>
    <col min="1" max="1" width="3" style="4" customWidth="1"/>
    <col min="2" max="2" width="3.85546875" style="4" customWidth="1"/>
    <col min="3" max="3" width="4.140625" style="5" customWidth="1"/>
    <col min="4" max="4" width="2.7109375" style="4" customWidth="1"/>
    <col min="5" max="5" width="2.140625" style="4" customWidth="1"/>
    <col min="6" max="6" width="1" style="4" customWidth="1"/>
    <col min="7" max="7" width="6.85546875" style="4" customWidth="1"/>
    <col min="8" max="8" width="1.5703125" style="4" customWidth="1"/>
    <col min="9" max="9" width="6.85546875" style="4" customWidth="1"/>
    <col min="10" max="10" width="1.5703125" style="5" customWidth="1"/>
    <col min="11" max="11" width="6.85546875" style="5" customWidth="1"/>
    <col min="12" max="12" width="1.5703125" style="5" customWidth="1"/>
    <col min="13" max="13" width="6.85546875" style="5" customWidth="1"/>
    <col min="14" max="14" width="1.5703125" style="4" customWidth="1"/>
    <col min="15" max="15" width="6.85546875" style="4" customWidth="1"/>
    <col min="16" max="16" width="1.5703125" style="5" customWidth="1"/>
    <col min="17" max="17" width="6.85546875" style="5" customWidth="1"/>
    <col min="18" max="18" width="1.5703125" style="5" customWidth="1"/>
    <col min="19" max="19" width="6.85546875" style="5" customWidth="1"/>
    <col min="20" max="20" width="1.5703125" style="5" customWidth="1"/>
    <col min="21" max="21" width="7.42578125" style="5" customWidth="1"/>
    <col min="22" max="22" width="3" style="5" customWidth="1"/>
    <col min="23" max="23" width="7.42578125" style="5" customWidth="1"/>
    <col min="24" max="24" width="3" style="5" customWidth="1"/>
    <col min="25" max="25" width="6.85546875" style="5" customWidth="1"/>
    <col min="26" max="26" width="1.5703125" style="5" customWidth="1"/>
    <col min="27" max="27" width="7.42578125" style="5" customWidth="1"/>
    <col min="28" max="28" width="1.5703125" style="5" customWidth="1"/>
    <col min="29" max="29" width="7.42578125" style="5" customWidth="1"/>
    <col min="30" max="30" width="3" style="5" customWidth="1"/>
    <col min="31" max="31" width="7.42578125" style="5" customWidth="1"/>
    <col min="32" max="32" width="3" style="5" customWidth="1"/>
    <col min="33" max="33" width="7.42578125" style="5" customWidth="1"/>
    <col min="34" max="34" width="2.7109375" style="5" customWidth="1"/>
    <col min="35" max="35" width="7.42578125" style="5" customWidth="1"/>
    <col min="36" max="36" width="2.7109375" style="5" customWidth="1"/>
    <col min="37" max="37" width="7.42578125" style="5" customWidth="1"/>
    <col min="38" max="38" width="1.5703125" style="5" customWidth="1"/>
    <col min="39" max="39" width="6.5703125" style="5" customWidth="1"/>
    <col min="40" max="40" width="1.5703125" style="5" customWidth="1"/>
    <col min="41" max="41" width="8.5703125" style="5" customWidth="1"/>
    <col min="42" max="42" width="1.5703125" style="5" customWidth="1"/>
    <col min="43" max="43" width="6.5703125" style="5" customWidth="1"/>
    <col min="44" max="44" width="1.5703125" style="5" customWidth="1"/>
    <col min="45" max="45" width="6.5703125" style="5" customWidth="1"/>
    <col min="46" max="46" width="1.5703125" style="5" customWidth="1"/>
    <col min="47" max="47" width="6.5703125" style="5" customWidth="1"/>
    <col min="48" max="62" width="7.85546875" style="5" customWidth="1"/>
    <col min="63" max="92" width="3.42578125" style="5" customWidth="1"/>
    <col min="93" max="206" width="3.42578125" style="4" customWidth="1"/>
    <col min="207" max="16384" width="11.42578125" style="4"/>
  </cols>
  <sheetData>
    <row r="1" spans="1:206" ht="11.25" customHeight="1" x14ac:dyDescent="0.25">
      <c r="A1" s="2" t="b">
        <v>1</v>
      </c>
      <c r="C1" s="4"/>
      <c r="J1" s="4"/>
      <c r="K1" s="4"/>
      <c r="L1" s="4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</row>
    <row r="2" spans="1:206" ht="11.25" customHeight="1" x14ac:dyDescent="0.25">
      <c r="B2" s="6" t="s">
        <v>41</v>
      </c>
      <c r="C2" s="7"/>
      <c r="D2" s="7"/>
      <c r="E2" s="7"/>
      <c r="F2" s="7"/>
      <c r="G2" s="7"/>
      <c r="H2" s="7"/>
      <c r="I2" s="7"/>
      <c r="J2" s="7"/>
      <c r="K2" s="7"/>
      <c r="L2" s="13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</row>
    <row r="3" spans="1:206" ht="11.25" customHeight="1" x14ac:dyDescent="0.25">
      <c r="B3" s="18" t="s">
        <v>8</v>
      </c>
      <c r="C3" s="15"/>
      <c r="D3" s="15"/>
      <c r="E3" s="15"/>
      <c r="F3" s="18"/>
      <c r="G3" s="18"/>
      <c r="H3" s="15"/>
      <c r="I3" s="15" t="s">
        <v>9</v>
      </c>
      <c r="J3" s="13"/>
      <c r="K3" s="13"/>
      <c r="L3" s="13"/>
      <c r="X3" s="22"/>
      <c r="Y3" s="22"/>
      <c r="Z3" s="16"/>
      <c r="AA3" s="16"/>
      <c r="AB3" s="59">
        <f>$N$8</f>
        <v>8</v>
      </c>
      <c r="AC3" s="16"/>
      <c r="AD3" s="64">
        <f>$N$4-$N$8</f>
        <v>7</v>
      </c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</row>
    <row r="4" spans="1:206" ht="11.25" customHeight="1" x14ac:dyDescent="0.25">
      <c r="B4" s="7" t="s">
        <v>25</v>
      </c>
      <c r="J4" s="4"/>
      <c r="K4" s="4"/>
      <c r="L4" s="7"/>
      <c r="M4" s="8" t="s">
        <v>17</v>
      </c>
      <c r="N4" s="65">
        <v>15</v>
      </c>
      <c r="O4" s="65"/>
      <c r="P4" s="65"/>
      <c r="R4" s="4"/>
      <c r="S4" s="4"/>
      <c r="T4" s="4"/>
      <c r="U4" s="4"/>
      <c r="AB4" s="59"/>
      <c r="AD4" s="64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</row>
    <row r="5" spans="1:206" ht="11.25" customHeight="1" x14ac:dyDescent="0.25">
      <c r="B5" s="7"/>
      <c r="J5" s="4"/>
      <c r="K5" s="4"/>
      <c r="L5" s="7"/>
      <c r="M5" s="8"/>
      <c r="N5" s="9"/>
      <c r="O5" s="9"/>
      <c r="P5" s="4"/>
      <c r="R5" s="4"/>
      <c r="S5" s="4"/>
      <c r="T5" s="4"/>
      <c r="U5" s="4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</row>
    <row r="6" spans="1:206" ht="11.25" customHeight="1" x14ac:dyDescent="0.25">
      <c r="B6" s="7" t="s">
        <v>39</v>
      </c>
      <c r="C6" s="7"/>
      <c r="D6" s="7"/>
      <c r="E6" s="7"/>
      <c r="F6" s="7"/>
      <c r="G6" s="7"/>
      <c r="H6" s="7"/>
      <c r="I6" s="7"/>
      <c r="J6" s="7"/>
      <c r="K6" s="7"/>
      <c r="L6" s="4"/>
      <c r="M6" s="8" t="s">
        <v>36</v>
      </c>
      <c r="N6" s="67">
        <v>0.25</v>
      </c>
      <c r="O6" s="67"/>
      <c r="P6" s="67"/>
      <c r="R6" s="4"/>
      <c r="S6" s="4"/>
      <c r="T6" s="4"/>
      <c r="U6" s="4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</row>
    <row r="7" spans="1:206" ht="11.25" customHeight="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  <c r="L7" s="7"/>
      <c r="M7" s="7"/>
      <c r="N7" s="13"/>
      <c r="O7" s="13"/>
      <c r="P7" s="4"/>
      <c r="R7" s="4"/>
      <c r="S7" s="4"/>
      <c r="T7" s="4"/>
      <c r="U7" s="4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</row>
    <row r="8" spans="1:206" ht="11.25" customHeight="1" x14ac:dyDescent="0.25">
      <c r="B8" s="7" t="s">
        <v>40</v>
      </c>
      <c r="C8" s="13"/>
      <c r="D8" s="7"/>
      <c r="E8" s="7"/>
      <c r="F8" s="7"/>
      <c r="G8" s="7"/>
      <c r="H8" s="7"/>
      <c r="J8" s="4"/>
      <c r="K8" s="4"/>
      <c r="L8" s="7"/>
      <c r="M8" s="8" t="s">
        <v>18</v>
      </c>
      <c r="N8" s="57">
        <v>8</v>
      </c>
      <c r="O8" s="57"/>
      <c r="P8" s="57"/>
      <c r="R8" s="4"/>
      <c r="S8" s="4"/>
      <c r="T8" s="4"/>
      <c r="U8" s="4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</row>
    <row r="9" spans="1:206" ht="11.25" customHeight="1" x14ac:dyDescent="0.25">
      <c r="B9" s="7"/>
      <c r="C9" s="13"/>
      <c r="D9" s="7"/>
      <c r="E9" s="7"/>
      <c r="F9" s="7"/>
      <c r="G9" s="7"/>
      <c r="H9" s="7"/>
      <c r="I9" s="7"/>
      <c r="J9" s="13"/>
      <c r="K9" s="13"/>
      <c r="L9" s="13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</row>
    <row r="10" spans="1:206" x14ac:dyDescent="0.25">
      <c r="N10" s="59" t="s">
        <v>38</v>
      </c>
      <c r="Q10" s="60" t="str">
        <f>CONCATENATE(" n - k")</f>
        <v xml:space="preserve"> n - k</v>
      </c>
      <c r="V10" s="59">
        <f>$N$8</f>
        <v>8</v>
      </c>
      <c r="X10" s="60">
        <f>$N$4-$N$8</f>
        <v>7</v>
      </c>
      <c r="Y10" s="16"/>
      <c r="Z10" s="16"/>
      <c r="AA10" s="16"/>
      <c r="AB10" s="16"/>
      <c r="AC10" s="16"/>
      <c r="AD10" s="59">
        <f>$N$8</f>
        <v>8</v>
      </c>
      <c r="AE10" s="16"/>
      <c r="AF10" s="59">
        <f>$N$4-$N$8</f>
        <v>7</v>
      </c>
      <c r="AG10" s="18"/>
      <c r="AI10" s="49"/>
      <c r="AJ10" s="49"/>
      <c r="AK10" s="49"/>
    </row>
    <row r="11" spans="1:206" x14ac:dyDescent="0.25">
      <c r="A11" s="7"/>
      <c r="B11" s="51" t="s">
        <v>50</v>
      </c>
      <c r="C11" s="51"/>
      <c r="D11" s="51"/>
      <c r="E11" s="51"/>
      <c r="F11" s="51"/>
      <c r="G11" s="51"/>
      <c r="H11" s="51"/>
      <c r="I11" s="51"/>
      <c r="K11" s="5" t="s">
        <v>37</v>
      </c>
      <c r="L11" s="49" t="s">
        <v>10</v>
      </c>
      <c r="M11" s="49" t="s">
        <v>82</v>
      </c>
      <c r="N11" s="59"/>
      <c r="O11" s="52" t="s">
        <v>49</v>
      </c>
      <c r="P11" s="52"/>
      <c r="Q11" s="60"/>
      <c r="R11" s="52" t="s">
        <v>11</v>
      </c>
      <c r="S11" s="5">
        <f>$N$4</f>
        <v>15</v>
      </c>
      <c r="U11" s="49">
        <f>$N$6</f>
        <v>0.25</v>
      </c>
      <c r="V11" s="59"/>
      <c r="W11" s="49">
        <f>1-$N$6</f>
        <v>0.75</v>
      </c>
      <c r="X11" s="60"/>
      <c r="Y11" s="52" t="s">
        <v>11</v>
      </c>
      <c r="Z11" s="49">
        <f>FACT($N$4)/(FACT($N$8)*FACT($N$4-$N$8))</f>
        <v>6435</v>
      </c>
      <c r="AA11" s="49"/>
      <c r="AC11" s="49">
        <f>$U$11</f>
        <v>0.25</v>
      </c>
      <c r="AD11" s="59"/>
      <c r="AE11" s="49">
        <f>$W$11</f>
        <v>0.75</v>
      </c>
      <c r="AF11" s="59"/>
      <c r="AG11" s="49" t="s">
        <v>11</v>
      </c>
      <c r="AH11" s="63">
        <f>$Z$11*($AC$11)^$AD$10*($AE$11)^$AF$10</f>
        <v>1.3106823898851871E-2</v>
      </c>
      <c r="AI11" s="63"/>
      <c r="AJ11" s="63"/>
    </row>
    <row r="12" spans="1:206" ht="3" customHeight="1" x14ac:dyDescent="0.25">
      <c r="A12" s="7"/>
      <c r="B12" s="51"/>
      <c r="C12" s="51"/>
      <c r="D12" s="51"/>
      <c r="E12" s="51"/>
      <c r="F12" s="51"/>
      <c r="G12" s="51"/>
      <c r="H12" s="51"/>
      <c r="I12" s="51"/>
      <c r="L12" s="49"/>
      <c r="M12" s="49"/>
      <c r="N12" s="7"/>
      <c r="O12" s="52"/>
      <c r="P12" s="52"/>
      <c r="Q12" s="28"/>
      <c r="R12" s="49"/>
      <c r="T12" s="13" t="s">
        <v>10</v>
      </c>
      <c r="U12" s="49"/>
      <c r="V12" s="13" t="s">
        <v>10</v>
      </c>
      <c r="W12" s="49"/>
      <c r="X12" s="7"/>
      <c r="Y12" s="49"/>
      <c r="Z12" s="49"/>
      <c r="AA12" s="49"/>
      <c r="AB12" s="13" t="s">
        <v>10</v>
      </c>
      <c r="AC12" s="49"/>
      <c r="AD12" s="13" t="s">
        <v>10</v>
      </c>
      <c r="AE12" s="49"/>
      <c r="AG12" s="49"/>
      <c r="AH12" s="63"/>
      <c r="AI12" s="63"/>
      <c r="AJ12" s="63"/>
    </row>
    <row r="13" spans="1:206" x14ac:dyDescent="0.25">
      <c r="A13" s="7"/>
      <c r="B13" s="51"/>
      <c r="C13" s="51"/>
      <c r="D13" s="51"/>
      <c r="E13" s="51"/>
      <c r="F13" s="51"/>
      <c r="G13" s="51"/>
      <c r="H13" s="51"/>
      <c r="I13" s="51"/>
      <c r="K13" s="5" t="s">
        <v>38</v>
      </c>
      <c r="L13" s="49"/>
      <c r="M13" s="49"/>
      <c r="N13" s="7"/>
      <c r="O13" s="52"/>
      <c r="P13" s="52"/>
      <c r="Q13" s="28"/>
      <c r="R13" s="49"/>
      <c r="S13" s="5">
        <f>$N$8</f>
        <v>8</v>
      </c>
      <c r="U13" s="49"/>
      <c r="V13" s="7"/>
      <c r="W13" s="49"/>
      <c r="X13" s="7"/>
      <c r="Y13" s="49"/>
      <c r="Z13" s="49"/>
      <c r="AA13" s="49"/>
      <c r="AC13" s="49"/>
      <c r="AE13" s="49"/>
      <c r="AG13" s="49"/>
      <c r="AH13" s="63"/>
      <c r="AI13" s="63"/>
      <c r="AJ13" s="63"/>
    </row>
    <row r="14" spans="1:206" x14ac:dyDescent="0.25">
      <c r="AL14" s="23"/>
      <c r="AM14" s="23"/>
    </row>
    <row r="15" spans="1:206" x14ac:dyDescent="0.25">
      <c r="AL15" s="23"/>
      <c r="AM15" s="23"/>
    </row>
    <row r="16" spans="1:206" x14ac:dyDescent="0.25">
      <c r="B16" s="6" t="str">
        <f>IF(AND($Y$24&gt;1,$Y$24&lt;5),"Berechnung von kumulierten Wahrscheinlichkeiten","")</f>
        <v/>
      </c>
      <c r="AL16" s="23"/>
      <c r="AM16" s="23"/>
    </row>
    <row r="17" spans="2:96" x14ac:dyDescent="0.25">
      <c r="AL17" s="23"/>
      <c r="AM17" s="23"/>
    </row>
    <row r="18" spans="2:96" hidden="1" outlineLevel="1" x14ac:dyDescent="0.25">
      <c r="B18" s="4" t="s">
        <v>42</v>
      </c>
      <c r="AL18" s="23"/>
      <c r="AM18" s="23"/>
    </row>
    <row r="19" spans="2:96" hidden="1" outlineLevel="1" x14ac:dyDescent="0.25">
      <c r="B19" s="4" t="s">
        <v>44</v>
      </c>
      <c r="AL19" s="23"/>
      <c r="AM19" s="23"/>
    </row>
    <row r="20" spans="2:96" ht="15" hidden="1" customHeight="1" outlineLevel="1" x14ac:dyDescent="0.25">
      <c r="B20" s="4" t="s">
        <v>45</v>
      </c>
      <c r="AE20" s="58"/>
      <c r="AF20" s="58"/>
      <c r="AG20" s="58"/>
      <c r="AH20" s="58"/>
      <c r="AI20" s="58"/>
      <c r="AJ20" s="58"/>
      <c r="AK20" s="58"/>
      <c r="AL20" s="58"/>
      <c r="AM20" s="23"/>
    </row>
    <row r="21" spans="2:96" hidden="1" outlineLevel="1" x14ac:dyDescent="0.25">
      <c r="B21" s="4" t="s">
        <v>46</v>
      </c>
      <c r="AE21" s="58"/>
      <c r="AF21" s="58"/>
      <c r="AG21" s="58"/>
      <c r="AH21" s="58"/>
      <c r="AI21" s="58"/>
      <c r="AJ21" s="58"/>
      <c r="AK21" s="58"/>
      <c r="AL21" s="58"/>
      <c r="AM21" s="23"/>
    </row>
    <row r="22" spans="2:96" hidden="1" outlineLevel="1" x14ac:dyDescent="0.25">
      <c r="B22" s="4" t="s">
        <v>47</v>
      </c>
      <c r="AE22" s="35"/>
      <c r="AF22" s="35"/>
      <c r="AG22" s="35"/>
      <c r="AH22" s="35"/>
      <c r="AI22" s="35"/>
      <c r="AJ22" s="35"/>
      <c r="AK22" s="35"/>
      <c r="AL22" s="35"/>
      <c r="AM22" s="23"/>
    </row>
    <row r="23" spans="2:96" hidden="1" outlineLevel="1" x14ac:dyDescent="0.25">
      <c r="B23" s="4" t="s">
        <v>83</v>
      </c>
      <c r="C23" s="43"/>
      <c r="J23" s="43"/>
      <c r="K23" s="43"/>
      <c r="L23" s="43"/>
      <c r="M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2"/>
      <c r="AF23" s="42"/>
      <c r="AG23" s="42"/>
      <c r="AH23" s="42"/>
      <c r="AI23" s="42"/>
      <c r="AJ23" s="42"/>
      <c r="AK23" s="42"/>
      <c r="AL23" s="42"/>
      <c r="AM23" s="2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</row>
    <row r="24" spans="2:96" collapsed="1" x14ac:dyDescent="0.25">
      <c r="B24" s="70" t="s">
        <v>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W24" s="39" t="s">
        <v>43</v>
      </c>
      <c r="X24" s="16"/>
      <c r="Y24" s="16" t="str">
        <f>IF(B24=B19,1,IF(B24=B20,2,IF(B24=B21,3,IF(B24=B22,4,IF(B24=B23,5,"")))))</f>
        <v/>
      </c>
      <c r="AK24" s="1" t="b">
        <v>0</v>
      </c>
      <c r="AL24" s="23"/>
      <c r="AM24" s="23"/>
    </row>
    <row r="25" spans="2:96" x14ac:dyDescent="0.25">
      <c r="AL25" s="23"/>
      <c r="AM25" s="23"/>
    </row>
    <row r="26" spans="2:96" x14ac:dyDescent="0.25">
      <c r="C26" s="10" t="s">
        <v>48</v>
      </c>
      <c r="D26" s="68">
        <v>8</v>
      </c>
      <c r="E26" s="68"/>
      <c r="F26" s="68"/>
      <c r="G26" s="66" t="str">
        <f>IF($Y$24=4,"s = ","")</f>
        <v/>
      </c>
      <c r="H26" s="66"/>
      <c r="I26" s="3">
        <v>10</v>
      </c>
      <c r="J26" s="4"/>
      <c r="K26" s="69" t="str">
        <f>IF($I$26&lt;$D$26,"Fehler: Bitte s &gt;= r wählen.","")</f>
        <v/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96" hidden="1" outlineLevel="1" x14ac:dyDescent="0.25">
      <c r="C27" s="11" t="s">
        <v>51</v>
      </c>
      <c r="D27" s="10"/>
      <c r="E27" s="10"/>
      <c r="G27" s="5">
        <f>IF(AND($Y$24=1,$D$26=G28,G28&lt;=$N$4),1,IF(AND($Y$24=2,G28&lt;=$D$26,G28&lt;=$N$4),1,IF(AND($Y$24=3,G28&gt;=$D$26,G28&lt;=$N$4),1,IF(AND($Y$24=4,AND(G28&gt;=$D$26,G28&lt;=$I$26),G28&lt;=$N$4),1,IF(AND($Y$24=5,G28&lt;=$N$4),1,0)))))</f>
        <v>0</v>
      </c>
      <c r="H27" s="5"/>
      <c r="I27" s="43">
        <f t="shared" ref="I27" si="0">IF(AND($Y$24=1,$D$26=I28,I28&lt;=$N$4),1,IF(AND($Y$24=2,I28&lt;=$D$26,I28&lt;=$N$4),1,IF(AND($Y$24=3,I28&gt;=$D$26,I28&lt;=$N$4),1,IF(AND($Y$24=4,AND(I28&gt;=$D$26,I28&lt;=$I$26),I28&lt;=$N$4),1,IF(AND($Y$24=5,I28&lt;=$N$4),1,0)))))</f>
        <v>0</v>
      </c>
      <c r="J27" s="43"/>
      <c r="K27" s="43">
        <f t="shared" ref="K27" si="1">IF(AND($Y$24=1,$D$26=K28,K28&lt;=$N$4),1,IF(AND($Y$24=2,K28&lt;=$D$26,K28&lt;=$N$4),1,IF(AND($Y$24=3,K28&gt;=$D$26,K28&lt;=$N$4),1,IF(AND($Y$24=4,AND(K28&gt;=$D$26,K28&lt;=$I$26),K28&lt;=$N$4),1,IF(AND($Y$24=5,K28&lt;=$N$4),1,0)))))</f>
        <v>0</v>
      </c>
      <c r="L27" s="43"/>
      <c r="M27" s="43">
        <f t="shared" ref="M27" si="2">IF(AND($Y$24=1,$D$26=M28,M28&lt;=$N$4),1,IF(AND($Y$24=2,M28&lt;=$D$26,M28&lt;=$N$4),1,IF(AND($Y$24=3,M28&gt;=$D$26,M28&lt;=$N$4),1,IF(AND($Y$24=4,AND(M28&gt;=$D$26,M28&lt;=$I$26),M28&lt;=$N$4),1,IF(AND($Y$24=5,M28&lt;=$N$4),1,0)))))</f>
        <v>0</v>
      </c>
      <c r="N27" s="43"/>
      <c r="O27" s="43">
        <f t="shared" ref="O27" si="3">IF(AND($Y$24=1,$D$26=O28,O28&lt;=$N$4),1,IF(AND($Y$24=2,O28&lt;=$D$26,O28&lt;=$N$4),1,IF(AND($Y$24=3,O28&gt;=$D$26,O28&lt;=$N$4),1,IF(AND($Y$24=4,AND(O28&gt;=$D$26,O28&lt;=$I$26),O28&lt;=$N$4),1,IF(AND($Y$24=5,O28&lt;=$N$4),1,0)))))</f>
        <v>0</v>
      </c>
      <c r="P27" s="43"/>
      <c r="Q27" s="43">
        <f t="shared" ref="Q27" si="4">IF(AND($Y$24=1,$D$26=Q28,Q28&lt;=$N$4),1,IF(AND($Y$24=2,Q28&lt;=$D$26,Q28&lt;=$N$4),1,IF(AND($Y$24=3,Q28&gt;=$D$26,Q28&lt;=$N$4),1,IF(AND($Y$24=4,AND(Q28&gt;=$D$26,Q28&lt;=$I$26),Q28&lt;=$N$4),1,IF(AND($Y$24=5,Q28&lt;=$N$4),1,0)))))</f>
        <v>0</v>
      </c>
      <c r="R27" s="43"/>
      <c r="S27" s="43">
        <f t="shared" ref="S27" si="5">IF(AND($Y$24=1,$D$26=S28,S28&lt;=$N$4),1,IF(AND($Y$24=2,S28&lt;=$D$26,S28&lt;=$N$4),1,IF(AND($Y$24=3,S28&gt;=$D$26,S28&lt;=$N$4),1,IF(AND($Y$24=4,AND(S28&gt;=$D$26,S28&lt;=$I$26),S28&lt;=$N$4),1,IF(AND($Y$24=5,S28&lt;=$N$4),1,0)))))</f>
        <v>0</v>
      </c>
      <c r="T27" s="43"/>
      <c r="U27" s="43">
        <f t="shared" ref="U27" si="6">IF(AND($Y$24=1,$D$26=U28,U28&lt;=$N$4),1,IF(AND($Y$24=2,U28&lt;=$D$26,U28&lt;=$N$4),1,IF(AND($Y$24=3,U28&gt;=$D$26,U28&lt;=$N$4),1,IF(AND($Y$24=4,AND(U28&gt;=$D$26,U28&lt;=$I$26),U28&lt;=$N$4),1,IF(AND($Y$24=5,U28&lt;=$N$4),1,0)))))</f>
        <v>0</v>
      </c>
      <c r="V27" s="43"/>
      <c r="W27" s="43">
        <f t="shared" ref="W27" si="7">IF(AND($Y$24=1,$D$26=W28,W28&lt;=$N$4),1,IF(AND($Y$24=2,W28&lt;=$D$26,W28&lt;=$N$4),1,IF(AND($Y$24=3,W28&gt;=$D$26,W28&lt;=$N$4),1,IF(AND($Y$24=4,AND(W28&gt;=$D$26,W28&lt;=$I$26),W28&lt;=$N$4),1,IF(AND($Y$24=5,W28&lt;=$N$4),1,0)))))</f>
        <v>0</v>
      </c>
      <c r="X27" s="43"/>
      <c r="Y27" s="43">
        <f t="shared" ref="Y27" si="8">IF(AND($Y$24=1,$D$26=Y28,Y28&lt;=$N$4),1,IF(AND($Y$24=2,Y28&lt;=$D$26,Y28&lt;=$N$4),1,IF(AND($Y$24=3,Y28&gt;=$D$26,Y28&lt;=$N$4),1,IF(AND($Y$24=4,AND(Y28&gt;=$D$26,Y28&lt;=$I$26),Y28&lt;=$N$4),1,IF(AND($Y$24=5,Y28&lt;=$N$4),1,0)))))</f>
        <v>0</v>
      </c>
      <c r="Z27" s="43"/>
      <c r="AA27" s="43">
        <f t="shared" ref="AA27" si="9">IF(AND($Y$24=1,$D$26=AA28,AA28&lt;=$N$4),1,IF(AND($Y$24=2,AA28&lt;=$D$26,AA28&lt;=$N$4),1,IF(AND($Y$24=3,AA28&gt;=$D$26,AA28&lt;=$N$4),1,IF(AND($Y$24=4,AND(AA28&gt;=$D$26,AA28&lt;=$I$26),AA28&lt;=$N$4),1,IF(AND($Y$24=5,AA28&lt;=$N$4),1,0)))))</f>
        <v>0</v>
      </c>
      <c r="AB27" s="43"/>
      <c r="AC27" s="43">
        <f t="shared" ref="AC27" si="10">IF(AND($Y$24=1,$D$26=AC28,AC28&lt;=$N$4),1,IF(AND($Y$24=2,AC28&lt;=$D$26,AC28&lt;=$N$4),1,IF(AND($Y$24=3,AC28&gt;=$D$26,AC28&lt;=$N$4),1,IF(AND($Y$24=4,AND(AC28&gt;=$D$26,AC28&lt;=$I$26),AC28&lt;=$N$4),1,IF(AND($Y$24=5,AC28&lt;=$N$4),1,0)))))</f>
        <v>0</v>
      </c>
      <c r="AD27" s="43"/>
      <c r="AE27" s="43">
        <f t="shared" ref="AE27" si="11">IF(AND($Y$24=1,$D$26=AE28,AE28&lt;=$N$4),1,IF(AND($Y$24=2,AE28&lt;=$D$26,AE28&lt;=$N$4),1,IF(AND($Y$24=3,AE28&gt;=$D$26,AE28&lt;=$N$4),1,IF(AND($Y$24=4,AND(AE28&gt;=$D$26,AE28&lt;=$I$26),AE28&lt;=$N$4),1,IF(AND($Y$24=5,AE28&lt;=$N$4),1,0)))))</f>
        <v>0</v>
      </c>
      <c r="AF27" s="43"/>
      <c r="AG27" s="43">
        <f t="shared" ref="AG27" si="12">IF(AND($Y$24=1,$D$26=AG28,AG28&lt;=$N$4),1,IF(AND($Y$24=2,AG28&lt;=$D$26,AG28&lt;=$N$4),1,IF(AND($Y$24=3,AG28&gt;=$D$26,AG28&lt;=$N$4),1,IF(AND($Y$24=4,AND(AG28&gt;=$D$26,AG28&lt;=$I$26),AG28&lt;=$N$4),1,IF(AND($Y$24=5,AG28&lt;=$N$4),1,0)))))</f>
        <v>0</v>
      </c>
      <c r="AH27" s="43"/>
      <c r="AI27" s="43">
        <f t="shared" ref="AI27" si="13">IF(AND($Y$24=1,$D$26=AI28,AI28&lt;=$N$4),1,IF(AND($Y$24=2,AI28&lt;=$D$26,AI28&lt;=$N$4),1,IF(AND($Y$24=3,AI28&gt;=$D$26,AI28&lt;=$N$4),1,IF(AND($Y$24=4,AND(AI28&gt;=$D$26,AI28&lt;=$I$26),AI28&lt;=$N$4),1,IF(AND($Y$24=5,AI28&lt;=$N$4),1,0)))))</f>
        <v>0</v>
      </c>
      <c r="AJ27" s="43"/>
      <c r="AK27" s="43">
        <f t="shared" ref="AK27" si="14">IF(AND($Y$24=1,$D$26=AK28,AK28&lt;=$N$4),1,IF(AND($Y$24=2,AK28&lt;=$D$26,AK28&lt;=$N$4),1,IF(AND($Y$24=3,AK28&gt;=$D$26,AK28&lt;=$N$4),1,IF(AND($Y$24=4,AND(AK28&gt;=$D$26,AK28&lt;=$I$26),AK28&lt;=$N$4),1,IF(AND($Y$24=5,AK28&lt;=$N$4),1,0)))))</f>
        <v>0</v>
      </c>
    </row>
    <row r="28" spans="2:96" hidden="1" outlineLevel="1" x14ac:dyDescent="0.25">
      <c r="C28" s="11" t="s">
        <v>15</v>
      </c>
      <c r="D28" s="10"/>
      <c r="E28" s="10"/>
      <c r="G28" s="5">
        <v>0</v>
      </c>
      <c r="H28" s="5"/>
      <c r="I28" s="5">
        <v>1</v>
      </c>
      <c r="K28" s="5">
        <v>2</v>
      </c>
      <c r="M28" s="5">
        <v>3</v>
      </c>
      <c r="N28" s="5"/>
      <c r="O28" s="5">
        <v>4</v>
      </c>
      <c r="Q28" s="5">
        <v>5</v>
      </c>
      <c r="S28" s="5">
        <v>6</v>
      </c>
      <c r="U28" s="5">
        <v>7</v>
      </c>
      <c r="W28" s="5">
        <v>8</v>
      </c>
      <c r="Y28" s="5">
        <v>9</v>
      </c>
      <c r="AA28" s="5">
        <v>10</v>
      </c>
      <c r="AC28" s="5">
        <v>11</v>
      </c>
      <c r="AE28" s="5">
        <v>12</v>
      </c>
      <c r="AG28" s="5">
        <v>13</v>
      </c>
      <c r="AI28" s="5">
        <v>14</v>
      </c>
      <c r="AK28" s="5">
        <v>15</v>
      </c>
    </row>
    <row r="29" spans="2:96" collapsed="1" x14ac:dyDescent="0.25">
      <c r="G29" s="5"/>
      <c r="H29" s="5"/>
      <c r="I29" s="5"/>
      <c r="N29" s="5"/>
      <c r="O29" s="5"/>
      <c r="CO29" s="5"/>
      <c r="CP29" s="5"/>
      <c r="CQ29" s="5"/>
      <c r="CR29" s="5"/>
    </row>
    <row r="30" spans="2:96" x14ac:dyDescent="0.25">
      <c r="B30" s="66" t="str">
        <f>IF($Y$24=1,CONCATENATE("P(X=",$D$26,") ≅ "),IF($Y$24=2,CONCATENATE("P(X≤",$D$26,") ≅ "),IF($Y$24=3,CONCATENATE("P(X≥",$D$26,") ≅ "),IF($Y$24=4,CONCATENATE("P(",$D$26,"≤X≤",$I$26,") ≅ "),IF($Y$24=5,CONCATENATE("P(0≤X≤",$N$4,") ≅ "),"")))))</f>
        <v/>
      </c>
      <c r="C30" s="66"/>
      <c r="D30" s="66"/>
      <c r="E30" s="66"/>
      <c r="G30" s="5" t="str">
        <f>IF(G27=1,CONCATENATE("P(X=",G28,")"),"")</f>
        <v/>
      </c>
      <c r="H30" s="5" t="str">
        <f>IF(I30&lt;&gt;"","+","")</f>
        <v/>
      </c>
      <c r="I30" s="5" t="str">
        <f t="shared" ref="I30" si="15">IF(I27=1,CONCATENATE("P(X=",I28,")"),"")</f>
        <v/>
      </c>
      <c r="J30" s="5" t="str">
        <f t="shared" ref="J30" si="16">IF(K30&lt;&gt;"","+","")</f>
        <v/>
      </c>
      <c r="K30" s="5" t="str">
        <f t="shared" ref="K30" si="17">IF(K27=1,CONCATENATE("P(X=",K28,")"),"")</f>
        <v/>
      </c>
      <c r="L30" s="5" t="str">
        <f t="shared" ref="L30" si="18">IF(M30&lt;&gt;"","+","")</f>
        <v/>
      </c>
      <c r="M30" s="5" t="str">
        <f t="shared" ref="M30" si="19">IF(M27=1,CONCATENATE("P(X=",M28,")"),"")</f>
        <v/>
      </c>
      <c r="N30" s="5" t="str">
        <f t="shared" ref="N30" si="20">IF(O30&lt;&gt;"","+","")</f>
        <v/>
      </c>
      <c r="O30" s="5" t="str">
        <f t="shared" ref="O30" si="21">IF(O27=1,CONCATENATE("P(X=",O28,")"),"")</f>
        <v/>
      </c>
      <c r="P30" s="5" t="str">
        <f t="shared" ref="P30" si="22">IF(Q30&lt;&gt;"","+","")</f>
        <v/>
      </c>
      <c r="Q30" s="5" t="str">
        <f t="shared" ref="Q30" si="23">IF(Q27=1,CONCATENATE("P(X=",Q28,")"),"")</f>
        <v/>
      </c>
      <c r="R30" s="5" t="str">
        <f t="shared" ref="R30" si="24">IF(S30&lt;&gt;"","+","")</f>
        <v/>
      </c>
      <c r="S30" s="5" t="str">
        <f t="shared" ref="S30" si="25">IF(S27=1,CONCATENATE("P(X=",S28,")"),"")</f>
        <v/>
      </c>
      <c r="T30" s="5" t="str">
        <f t="shared" ref="T30" si="26">IF(U30&lt;&gt;"","+","")</f>
        <v/>
      </c>
      <c r="U30" s="5" t="str">
        <f t="shared" ref="U30" si="27">IF(U27=1,CONCATENATE("P(X=",U28,")"),"")</f>
        <v/>
      </c>
      <c r="V30" s="5" t="str">
        <f t="shared" ref="V30" si="28">IF(W30&lt;&gt;"","+","")</f>
        <v/>
      </c>
      <c r="W30" s="5" t="str">
        <f t="shared" ref="W30" si="29">IF(W27=1,CONCATENATE("P(X=",W28,")"),"")</f>
        <v/>
      </c>
      <c r="X30" s="5" t="str">
        <f t="shared" ref="X30" si="30">IF(Y30&lt;&gt;"","+","")</f>
        <v/>
      </c>
      <c r="Y30" s="5" t="str">
        <f t="shared" ref="Y30" si="31">IF(Y27=1,CONCATENATE("P(X=",Y28,")"),"")</f>
        <v/>
      </c>
      <c r="Z30" s="5" t="str">
        <f t="shared" ref="Z30" si="32">IF(AA30&lt;&gt;"","+","")</f>
        <v/>
      </c>
      <c r="AA30" s="5" t="str">
        <f t="shared" ref="AA30" si="33">IF(AA27=1,CONCATENATE("P(X=",AA28,")"),"")</f>
        <v/>
      </c>
      <c r="AB30" s="5" t="str">
        <f t="shared" ref="AB30" si="34">IF(AC30&lt;&gt;"","+","")</f>
        <v/>
      </c>
      <c r="AC30" s="5" t="str">
        <f t="shared" ref="AC30" si="35">IF(AC27=1,CONCATENATE("P(X=",AC28,")"),"")</f>
        <v/>
      </c>
      <c r="AD30" s="5" t="str">
        <f t="shared" ref="AD30" si="36">IF(AE30&lt;&gt;"","+","")</f>
        <v/>
      </c>
      <c r="AE30" s="5" t="str">
        <f t="shared" ref="AE30" si="37">IF(AE27=1,CONCATENATE("P(X=",AE28,")"),"")</f>
        <v/>
      </c>
      <c r="AF30" s="5" t="str">
        <f t="shared" ref="AF30" si="38">IF(AG30&lt;&gt;"","+","")</f>
        <v/>
      </c>
      <c r="AG30" s="5" t="str">
        <f t="shared" ref="AG30" si="39">IF(AG27=1,CONCATENATE("P(X=",AG28,")"),"")</f>
        <v/>
      </c>
      <c r="AH30" s="5" t="str">
        <f t="shared" ref="AH30" si="40">IF(AI30&lt;&gt;"","+","")</f>
        <v/>
      </c>
      <c r="AI30" s="5" t="str">
        <f t="shared" ref="AI30" si="41">IF(AI27=1,CONCATENATE("P(X=",AI28,")"),"")</f>
        <v/>
      </c>
      <c r="AJ30" s="5" t="str">
        <f t="shared" ref="AJ30" si="42">IF(AK30&lt;&gt;"","+","")</f>
        <v/>
      </c>
      <c r="AK30" s="5" t="str">
        <f t="shared" ref="AK30" si="43">IF(AK27=1,CONCATENATE("P(X=",AK28,")"),"")</f>
        <v/>
      </c>
    </row>
    <row r="31" spans="2:96" x14ac:dyDescent="0.25">
      <c r="H31" s="5"/>
    </row>
    <row r="32" spans="2:96" x14ac:dyDescent="0.25">
      <c r="E32" s="38" t="s">
        <v>78</v>
      </c>
      <c r="G32" s="36" t="str">
        <f>IF(G27=1,(FACT($N$4)/(FACT(G28)*FACT($N$4-G28)))*$N$6^G28*(1-$N$6)^($N$4-G28),"")</f>
        <v/>
      </c>
      <c r="H32" s="5" t="str">
        <f t="shared" ref="H32:V32" si="44">IF(I32&lt;&gt;"","+","")</f>
        <v/>
      </c>
      <c r="I32" s="36" t="str">
        <f t="shared" ref="I32" si="45">IF(I27=1,(FACT($N$4)/(FACT(I28)*FACT($N$4-I28)))*$N$6^I28*(1-$N$6)^($N$4-I28),"")</f>
        <v/>
      </c>
      <c r="J32" s="5" t="str">
        <f t="shared" si="44"/>
        <v/>
      </c>
      <c r="K32" s="36" t="str">
        <f t="shared" ref="K32" si="46">IF(K27=1,(FACT($N$4)/(FACT(K28)*FACT($N$4-K28)))*$N$6^K28*(1-$N$6)^($N$4-K28),"")</f>
        <v/>
      </c>
      <c r="L32" s="5" t="str">
        <f t="shared" si="44"/>
        <v/>
      </c>
      <c r="M32" s="36" t="str">
        <f t="shared" ref="M32" si="47">IF(M27=1,(FACT($N$4)/(FACT(M28)*FACT($N$4-M28)))*$N$6^M28*(1-$N$6)^($N$4-M28),"")</f>
        <v/>
      </c>
      <c r="N32" s="5" t="str">
        <f t="shared" si="44"/>
        <v/>
      </c>
      <c r="O32" s="36" t="str">
        <f t="shared" ref="O32" si="48">IF(O27=1,(FACT($N$4)/(FACT(O28)*FACT($N$4-O28)))*$N$6^O28*(1-$N$6)^($N$4-O28),"")</f>
        <v/>
      </c>
      <c r="P32" s="5" t="str">
        <f t="shared" si="44"/>
        <v/>
      </c>
      <c r="Q32" s="36" t="str">
        <f t="shared" ref="Q32" si="49">IF(Q27=1,(FACT($N$4)/(FACT(Q28)*FACT($N$4-Q28)))*$N$6^Q28*(1-$N$6)^($N$4-Q28),"")</f>
        <v/>
      </c>
      <c r="R32" s="5" t="str">
        <f t="shared" si="44"/>
        <v/>
      </c>
      <c r="S32" s="36" t="str">
        <f t="shared" ref="S32" si="50">IF(S27=1,(FACT($N$4)/(FACT(S28)*FACT($N$4-S28)))*$N$6^S28*(1-$N$6)^($N$4-S28),"")</f>
        <v/>
      </c>
      <c r="T32" s="5" t="str">
        <f t="shared" si="44"/>
        <v/>
      </c>
      <c r="U32" s="36" t="str">
        <f t="shared" ref="U32" si="51">IF(U27=1,(FACT($N$4)/(FACT(U28)*FACT($N$4-U28)))*$N$6^U28*(1-$N$6)^($N$4-U28),"")</f>
        <v/>
      </c>
      <c r="V32" s="5" t="str">
        <f t="shared" si="44"/>
        <v/>
      </c>
      <c r="W32" s="36" t="str">
        <f t="shared" ref="W32" si="52">IF(W27=1,(FACT($N$4)/(FACT(W28)*FACT($N$4-W28)))*$N$6^W28*(1-$N$6)^($N$4-W28),"")</f>
        <v/>
      </c>
      <c r="X32" s="5" t="str">
        <f t="shared" ref="X32:AJ32" si="53">IF(Y32&lt;&gt;"","+","")</f>
        <v/>
      </c>
      <c r="Y32" s="36" t="str">
        <f t="shared" ref="Y32" si="54">IF(Y27=1,(FACT($N$4)/(FACT(Y28)*FACT($N$4-Y28)))*$N$6^Y28*(1-$N$6)^($N$4-Y28),"")</f>
        <v/>
      </c>
      <c r="Z32" s="5" t="str">
        <f t="shared" si="53"/>
        <v/>
      </c>
      <c r="AA32" s="36" t="str">
        <f t="shared" ref="AA32" si="55">IF(AA27=1,(FACT($N$4)/(FACT(AA28)*FACT($N$4-AA28)))*$N$6^AA28*(1-$N$6)^($N$4-AA28),"")</f>
        <v/>
      </c>
      <c r="AB32" s="5" t="str">
        <f t="shared" si="53"/>
        <v/>
      </c>
      <c r="AC32" s="36" t="str">
        <f t="shared" ref="AC32" si="56">IF(AC27=1,(FACT($N$4)/(FACT(AC28)*FACT($N$4-AC28)))*$N$6^AC28*(1-$N$6)^($N$4-AC28),"")</f>
        <v/>
      </c>
      <c r="AD32" s="5" t="str">
        <f t="shared" si="53"/>
        <v/>
      </c>
      <c r="AE32" s="36" t="str">
        <f t="shared" ref="AE32" si="57">IF(AE27=1,(FACT($N$4)/(FACT(AE28)*FACT($N$4-AE28)))*$N$6^AE28*(1-$N$6)^($N$4-AE28),"")</f>
        <v/>
      </c>
      <c r="AF32" s="5" t="str">
        <f t="shared" si="53"/>
        <v/>
      </c>
      <c r="AG32" s="36" t="str">
        <f t="shared" ref="AG32" si="58">IF(AG27=1,(FACT($N$4)/(FACT(AG28)*FACT($N$4-AG28)))*$N$6^AG28*(1-$N$6)^($N$4-AG28),"")</f>
        <v/>
      </c>
      <c r="AH32" s="5" t="str">
        <f t="shared" si="53"/>
        <v/>
      </c>
      <c r="AI32" s="36" t="str">
        <f t="shared" ref="AI32" si="59">IF(AI27=1,(FACT($N$4)/(FACT(AI28)*FACT($N$4-AI28)))*$N$6^AI28*(1-$N$6)^($N$4-AI28),"")</f>
        <v/>
      </c>
      <c r="AJ32" s="5" t="str">
        <f t="shared" si="53"/>
        <v/>
      </c>
      <c r="AK32" s="36" t="str">
        <f t="shared" ref="AK32" si="60">IF(AK27=1,(FACT($N$4)/(FACT(AK28)*FACT($N$4-AK28)))*$N$6^AK28*(1-$N$6)^($N$4-AK28),"")</f>
        <v/>
      </c>
      <c r="AO32" s="37"/>
    </row>
    <row r="34" spans="3:92" x14ac:dyDescent="0.25">
      <c r="E34" s="38" t="s">
        <v>78</v>
      </c>
      <c r="G34" s="36">
        <f>SUM(G32,I32,K32,M32,O32,Q32,S32,U32,W32,Y32,AA32,AC32,AE32,AG32,AI32,AK32)</f>
        <v>0</v>
      </c>
    </row>
    <row r="36" spans="3:92" hidden="1" outlineLevel="1" x14ac:dyDescent="0.25">
      <c r="E36" s="38" t="s">
        <v>84</v>
      </c>
      <c r="F36" s="4" t="str">
        <f>IF(G27=1,CONCATENATE(G28," ∙ "),"")</f>
        <v/>
      </c>
      <c r="G36" s="12" t="str">
        <f>IF(G27=1,ROUND(G32,4),"")</f>
        <v/>
      </c>
      <c r="H36" s="4" t="str">
        <f>IF(I27=1,CONCATENATE(" + ",I28," ∙ "),"")</f>
        <v/>
      </c>
      <c r="I36" s="12" t="str">
        <f t="shared" ref="I36" si="61">IF(I27=1,ROUND(I32,4),"")</f>
        <v/>
      </c>
      <c r="J36" s="4" t="str">
        <f t="shared" ref="J36" si="62">IF(K27=1,CONCATENATE(" + ",K28," ∙ "),"")</f>
        <v/>
      </c>
      <c r="K36" s="12" t="str">
        <f t="shared" ref="K36" si="63">IF(K27=1,ROUND(K32,4),"")</f>
        <v/>
      </c>
      <c r="L36" s="4" t="str">
        <f t="shared" ref="L36" si="64">IF(M27=1,CONCATENATE(" + ",M28," ∙ "),"")</f>
        <v/>
      </c>
      <c r="M36" s="12" t="str">
        <f t="shared" ref="M36" si="65">IF(M27=1,ROUND(M32,4),"")</f>
        <v/>
      </c>
      <c r="N36" s="4" t="str">
        <f t="shared" ref="N36" si="66">IF(O27=1,CONCATENATE(" + ",O28," ∙ "),"")</f>
        <v/>
      </c>
      <c r="O36" s="12" t="str">
        <f t="shared" ref="O36" si="67">IF(O27=1,ROUND(O32,4),"")</f>
        <v/>
      </c>
      <c r="P36" s="4" t="str">
        <f t="shared" ref="P36" si="68">IF(Q27=1,CONCATENATE(" + ",Q28," ∙ "),"")</f>
        <v/>
      </c>
      <c r="Q36" s="12" t="str">
        <f t="shared" ref="Q36" si="69">IF(Q27=1,ROUND(Q32,4),"")</f>
        <v/>
      </c>
      <c r="R36" s="4" t="str">
        <f t="shared" ref="R36" si="70">IF(S27=1,CONCATENATE(" + ",S28," ∙ "),"")</f>
        <v/>
      </c>
      <c r="S36" s="12" t="str">
        <f t="shared" ref="S36" si="71">IF(S27=1,ROUND(S32,4),"")</f>
        <v/>
      </c>
      <c r="T36" s="4" t="str">
        <f t="shared" ref="T36" si="72">IF(U27=1,CONCATENATE(" + ",U28," ∙ "),"")</f>
        <v/>
      </c>
      <c r="U36" s="12" t="str">
        <f t="shared" ref="U36" si="73">IF(U27=1,ROUND(U32,4),"")</f>
        <v/>
      </c>
      <c r="V36" s="4" t="str">
        <f t="shared" ref="V36" si="74">IF(W27=1,CONCATENATE(" + ",W28," ∙ "),"")</f>
        <v/>
      </c>
      <c r="W36" s="12" t="str">
        <f t="shared" ref="W36" si="75">IF(W27=1,ROUND(W32,4),"")</f>
        <v/>
      </c>
      <c r="X36" s="4" t="str">
        <f t="shared" ref="X36" si="76">IF(Y27=1,CONCATENATE(" + ",Y28," ∙ "),"")</f>
        <v/>
      </c>
      <c r="Y36" s="12" t="str">
        <f t="shared" ref="Y36" si="77">IF(Y27=1,ROUND(Y32,4),"")</f>
        <v/>
      </c>
      <c r="Z36" s="4" t="str">
        <f t="shared" ref="Z36" si="78">IF(AA27=1,CONCATENATE(" + ",AA28," ∙ "),"")</f>
        <v/>
      </c>
      <c r="AA36" s="12" t="str">
        <f t="shared" ref="AA36" si="79">IF(AA27=1,ROUND(AA32,4),"")</f>
        <v/>
      </c>
      <c r="AB36" s="4" t="str">
        <f t="shared" ref="AB36" si="80">IF(AC27=1,CONCATENATE(" + ",AC28," ∙ "),"")</f>
        <v/>
      </c>
      <c r="AC36" s="12" t="str">
        <f t="shared" ref="AC36" si="81">IF(AC27=1,ROUND(AC32,4),"")</f>
        <v/>
      </c>
      <c r="AD36" s="4" t="str">
        <f t="shared" ref="AD36" si="82">IF(AE27=1,CONCATENATE(" + ",AE28," ∙ "),"")</f>
        <v/>
      </c>
      <c r="AE36" s="12" t="str">
        <f t="shared" ref="AE36" si="83">IF(AE27=1,ROUND(AE32,4),"")</f>
        <v/>
      </c>
      <c r="AF36" s="4" t="str">
        <f t="shared" ref="AF36" si="84">IF(AG27=1,CONCATENATE(" + ",AG28," ∙ "),"")</f>
        <v/>
      </c>
      <c r="AG36" s="12" t="str">
        <f t="shared" ref="AG36" si="85">IF(AG27=1,ROUND(AG32,4),"")</f>
        <v/>
      </c>
      <c r="AH36" s="4" t="str">
        <f t="shared" ref="AH36" si="86">IF(AI27=1,CONCATENATE(" + ",AI28," ∙ "),"")</f>
        <v/>
      </c>
      <c r="AI36" s="12" t="str">
        <f t="shared" ref="AI36" si="87">IF(AI27=1,ROUND(AI32,4),"")</f>
        <v/>
      </c>
      <c r="AJ36" s="4" t="str">
        <f t="shared" ref="AJ36" si="88">IF(AK27=1,CONCATENATE(" + ",AK28," ∙ "),"")</f>
        <v/>
      </c>
      <c r="AK36" s="12" t="str">
        <f t="shared" ref="AK36" si="89">IF(AK27=1,ROUND(AK32,4),"")</f>
        <v/>
      </c>
    </row>
    <row r="37" spans="3:92" collapsed="1" x14ac:dyDescent="0.25"/>
    <row r="38" spans="3:92" x14ac:dyDescent="0.25">
      <c r="E38" s="38" t="s">
        <v>84</v>
      </c>
      <c r="G38" s="4" t="str">
        <f>CONCATENATE(F36,G36,H36,I36,J36,K36,L36,M36,N36,O36,P36,Q36,R36,S36,T36,U36,V36,W36,X36,Y36,Z36,AA36,AB36,AC36,AD36,AE36,AF36,AG36,AH36,AI36,AJ36,AK36)</f>
        <v/>
      </c>
    </row>
    <row r="39" spans="3:92" x14ac:dyDescent="0.25">
      <c r="C39" s="43"/>
      <c r="E39" s="38"/>
      <c r="J39" s="43"/>
      <c r="K39" s="43"/>
      <c r="L39" s="43"/>
      <c r="M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</row>
    <row r="40" spans="3:92" hidden="1" outlineLevel="1" x14ac:dyDescent="0.25">
      <c r="G40" s="4" t="b">
        <f>IF(G27=1,G28*G32)</f>
        <v>0</v>
      </c>
      <c r="I40" s="4" t="b">
        <f t="shared" ref="I40" si="90">IF(I27=1,I28*I32)</f>
        <v>0</v>
      </c>
      <c r="J40" s="4"/>
      <c r="K40" s="4" t="b">
        <f t="shared" ref="K40" si="91">IF(K27=1,K28*K32)</f>
        <v>0</v>
      </c>
      <c r="L40" s="4"/>
      <c r="M40" s="4" t="b">
        <f t="shared" ref="M40" si="92">IF(M27=1,M28*M32)</f>
        <v>0</v>
      </c>
      <c r="O40" s="4" t="b">
        <f t="shared" ref="O40" si="93">IF(O27=1,O28*O32)</f>
        <v>0</v>
      </c>
      <c r="P40" s="4"/>
      <c r="Q40" s="4" t="b">
        <f t="shared" ref="Q40" si="94">IF(Q27=1,Q28*Q32)</f>
        <v>0</v>
      </c>
      <c r="R40" s="4"/>
      <c r="S40" s="4" t="b">
        <f t="shared" ref="S40" si="95">IF(S27=1,S28*S32)</f>
        <v>0</v>
      </c>
      <c r="T40" s="4"/>
      <c r="U40" s="4" t="b">
        <f t="shared" ref="U40" si="96">IF(U27=1,U28*U32)</f>
        <v>0</v>
      </c>
      <c r="V40" s="4"/>
      <c r="W40" s="4" t="b">
        <f t="shared" ref="W40" si="97">IF(W27=1,W28*W32)</f>
        <v>0</v>
      </c>
      <c r="X40" s="4"/>
      <c r="Y40" s="4" t="b">
        <f t="shared" ref="Y40" si="98">IF(Y27=1,Y28*Y32)</f>
        <v>0</v>
      </c>
      <c r="Z40" s="4"/>
      <c r="AA40" s="4" t="b">
        <f t="shared" ref="AA40" si="99">IF(AA27=1,AA28*AA32)</f>
        <v>0</v>
      </c>
      <c r="AB40" s="4"/>
      <c r="AC40" s="4" t="b">
        <f t="shared" ref="AC40" si="100">IF(AC27=1,AC28*AC32)</f>
        <v>0</v>
      </c>
      <c r="AD40" s="4"/>
      <c r="AE40" s="4" t="b">
        <f t="shared" ref="AE40" si="101">IF(AE27=1,AE28*AE32)</f>
        <v>0</v>
      </c>
      <c r="AF40" s="4"/>
      <c r="AG40" s="4" t="b">
        <f t="shared" ref="AG40" si="102">IF(AG27=1,AG28*AG32)</f>
        <v>0</v>
      </c>
      <c r="AH40" s="4"/>
      <c r="AI40" s="4" t="b">
        <f t="shared" ref="AI40" si="103">IF(AI27=1,AI28*AI32)</f>
        <v>0</v>
      </c>
      <c r="AJ40" s="4"/>
      <c r="AK40" s="4" t="b">
        <f t="shared" ref="AK40" si="104">IF(AK27=1,AK28*AK32)</f>
        <v>0</v>
      </c>
    </row>
    <row r="41" spans="3:92" collapsed="1" x14ac:dyDescent="0.25">
      <c r="E41" s="38" t="s">
        <v>78</v>
      </c>
      <c r="G41" s="44">
        <f>SUM(G40:AK40)</f>
        <v>0</v>
      </c>
      <c r="H41" s="38" t="s">
        <v>85</v>
      </c>
      <c r="I41" s="4" t="s">
        <v>86</v>
      </c>
      <c r="J41" s="4"/>
    </row>
  </sheetData>
  <sheetProtection sheet="1" objects="1" scenarios="1" selectLockedCells="1"/>
  <mergeCells count="32">
    <mergeCell ref="B30:E30"/>
    <mergeCell ref="B11:I13"/>
    <mergeCell ref="L11:L13"/>
    <mergeCell ref="O11:P13"/>
    <mergeCell ref="N6:P6"/>
    <mergeCell ref="M11:M13"/>
    <mergeCell ref="G26:H26"/>
    <mergeCell ref="D26:F26"/>
    <mergeCell ref="K26:W26"/>
    <mergeCell ref="B24:U24"/>
    <mergeCell ref="Q10:Q11"/>
    <mergeCell ref="AG11:AG13"/>
    <mergeCell ref="AH11:AJ13"/>
    <mergeCell ref="AE20:AH21"/>
    <mergeCell ref="AI20:AL21"/>
    <mergeCell ref="AC11:AC13"/>
    <mergeCell ref="AE11:AE13"/>
    <mergeCell ref="AF10:AF11"/>
    <mergeCell ref="AI10:AK10"/>
    <mergeCell ref="AB3:AB4"/>
    <mergeCell ref="AD3:AD4"/>
    <mergeCell ref="AD10:AD11"/>
    <mergeCell ref="N4:P4"/>
    <mergeCell ref="N8:P8"/>
    <mergeCell ref="U11:U13"/>
    <mergeCell ref="R11:R13"/>
    <mergeCell ref="Y11:Y13"/>
    <mergeCell ref="Z11:AA13"/>
    <mergeCell ref="V10:V11"/>
    <mergeCell ref="N10:N11"/>
    <mergeCell ref="W11:W13"/>
    <mergeCell ref="X10:X11"/>
  </mergeCells>
  <conditionalFormatting sqref="N6">
    <cfRule type="expression" dxfId="16" priority="14">
      <formula>$A$1=TRUE</formula>
    </cfRule>
  </conditionalFormatting>
  <conditionalFormatting sqref="I26">
    <cfRule type="expression" dxfId="15" priority="10">
      <formula>$Y$24&lt;&gt;4</formula>
    </cfRule>
  </conditionalFormatting>
  <conditionalFormatting sqref="B27:AK34">
    <cfRule type="expression" dxfId="14" priority="9">
      <formula>AND($Y$24=4,$K$26&lt;&gt;"")</formula>
    </cfRule>
  </conditionalFormatting>
  <conditionalFormatting sqref="I27:AK27 B26:AJ35 B37:AJ39 B40:AK40 B36:AK36 B44:AJ44 B43:D43 H43:AJ43 B42:AJ42 K41:AJ41 B41:I41">
    <cfRule type="expression" dxfId="13" priority="8">
      <formula>$Y$24=""</formula>
    </cfRule>
  </conditionalFormatting>
  <conditionalFormatting sqref="J10:AK14 G30:AN35 G38:AI40 H43:AI43 G42:AI42 G41 K41:AI41 I41">
    <cfRule type="expression" dxfId="12" priority="7">
      <formula>$AK$24=TRUE</formula>
    </cfRule>
  </conditionalFormatting>
  <conditionalFormatting sqref="C26:F26">
    <cfRule type="expression" dxfId="11" priority="6">
      <formula>$Y$24=5</formula>
    </cfRule>
  </conditionalFormatting>
  <conditionalFormatting sqref="D36:E36">
    <cfRule type="expression" dxfId="10" priority="5">
      <formula>AND($Y$24=4,$K$26&lt;&gt;"")</formula>
    </cfRule>
  </conditionalFormatting>
  <conditionalFormatting sqref="E38:E39">
    <cfRule type="expression" dxfId="9" priority="4">
      <formula>AND($Y$24=4,$K$26&lt;&gt;"")</formula>
    </cfRule>
  </conditionalFormatting>
  <conditionalFormatting sqref="E41">
    <cfRule type="expression" dxfId="8" priority="3">
      <formula>AND($Y$24=4,$K$26&lt;&gt;"")</formula>
    </cfRule>
  </conditionalFormatting>
  <conditionalFormatting sqref="H41">
    <cfRule type="expression" dxfId="7" priority="2">
      <formula>AND($Y$24=4,$K$26&lt;&gt;"")</formula>
    </cfRule>
  </conditionalFormatting>
  <conditionalFormatting sqref="C38:AO41">
    <cfRule type="expression" dxfId="6" priority="1">
      <formula>$Y$24&lt;&gt;5</formula>
    </cfRule>
  </conditionalFormatting>
  <dataValidations count="2">
    <dataValidation type="list" allowBlank="1" showInputMessage="1" showErrorMessage="1" sqref="B24:U24" xr:uid="{6486EEBE-29B0-4316-9C48-4DCB5BADB42E}">
      <formula1>$B$18:$B$23</formula1>
    </dataValidation>
    <dataValidation type="whole" allowBlank="1" showInputMessage="1" showErrorMessage="1" error="Ganze Zahl von 1 - 15 eingeben." prompt="Ganze Zahl von 1 - 15 eingeben." sqref="N4:P4" xr:uid="{AB6D005C-1B1D-46DF-B2AC-881D29229B3D}">
      <formula1>1</formula1>
      <formula2>15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16</xdr:col>
                    <xdr:colOff>152400</xdr:colOff>
                    <xdr:row>4</xdr:row>
                    <xdr:rowOff>104775</xdr:rowOff>
                  </from>
                  <to>
                    <xdr:col>20</xdr:col>
                    <xdr:colOff>66675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5" name="Check Box 15">
              <controlPr defaultSize="0" autoFill="0" autoLine="0" autoPict="0">
                <anchor moveWithCells="1">
                  <from>
                    <xdr:col>36</xdr:col>
                    <xdr:colOff>485775</xdr:colOff>
                    <xdr:row>16</xdr:row>
                    <xdr:rowOff>171450</xdr:rowOff>
                  </from>
                  <to>
                    <xdr:col>40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3D77-B39A-487C-BF4A-EE195EBBA8FA}">
  <dimension ref="A1:CN29"/>
  <sheetViews>
    <sheetView showGridLines="0" showRowColHeaders="0" zoomScale="140" zoomScaleNormal="140" workbookViewId="0">
      <selection activeCell="AF1" sqref="AF1"/>
    </sheetView>
  </sheetViews>
  <sheetFormatPr baseColWidth="10" defaultRowHeight="15" x14ac:dyDescent="0.25"/>
  <cols>
    <col min="1" max="1" width="3.5703125" style="4" customWidth="1"/>
    <col min="2" max="2" width="8.7109375" style="4" customWidth="1"/>
    <col min="3" max="3" width="3.5703125" style="5" customWidth="1"/>
    <col min="4" max="5" width="3.5703125" style="4" customWidth="1"/>
    <col min="6" max="6" width="4.42578125" style="4" customWidth="1"/>
    <col min="7" max="9" width="3.5703125" style="4" customWidth="1"/>
    <col min="10" max="13" width="3.5703125" style="5" customWidth="1"/>
    <col min="14" max="15" width="3.5703125" style="4" customWidth="1"/>
    <col min="16" max="92" width="3.5703125" style="5" customWidth="1"/>
    <col min="93" max="103" width="3.5703125" style="4" customWidth="1"/>
    <col min="104" max="206" width="3.42578125" style="4" customWidth="1"/>
    <col min="207" max="16384" width="11.42578125" style="4"/>
  </cols>
  <sheetData>
    <row r="1" spans="1:39" x14ac:dyDescent="0.25">
      <c r="A1" s="2" t="b">
        <v>1</v>
      </c>
      <c r="AF1" s="1" t="b">
        <v>0</v>
      </c>
    </row>
    <row r="2" spans="1:39" x14ac:dyDescent="0.25">
      <c r="B2" s="6" t="s">
        <v>52</v>
      </c>
    </row>
    <row r="4" spans="1:39" x14ac:dyDescent="0.25">
      <c r="B4" s="4" t="s">
        <v>53</v>
      </c>
      <c r="C4" s="4"/>
      <c r="D4" s="11" t="s">
        <v>54</v>
      </c>
      <c r="W4" s="67">
        <v>0.25</v>
      </c>
      <c r="X4" s="67"/>
      <c r="Y4" s="67"/>
      <c r="Z4" s="40" t="s">
        <v>22</v>
      </c>
    </row>
    <row r="5" spans="1:39" x14ac:dyDescent="0.25">
      <c r="B5" s="7"/>
      <c r="J5" s="4"/>
      <c r="K5" s="4"/>
      <c r="L5" s="7"/>
      <c r="M5" s="8"/>
      <c r="N5" s="9"/>
      <c r="O5" s="9"/>
      <c r="P5" s="4"/>
      <c r="R5" s="4"/>
      <c r="S5" s="4"/>
      <c r="T5" s="4"/>
      <c r="U5" s="4"/>
    </row>
    <row r="6" spans="1:39" x14ac:dyDescent="0.25">
      <c r="C6" s="7"/>
      <c r="D6" s="7" t="s">
        <v>55</v>
      </c>
      <c r="E6" s="7"/>
      <c r="F6" s="7"/>
      <c r="G6" s="7"/>
      <c r="H6" s="7"/>
      <c r="I6" s="7"/>
      <c r="J6" s="7"/>
      <c r="K6" s="7"/>
      <c r="L6" s="4"/>
      <c r="M6" s="8"/>
      <c r="P6" s="4"/>
      <c r="R6" s="4"/>
      <c r="S6" s="4"/>
      <c r="T6" s="4"/>
      <c r="U6" s="4"/>
    </row>
    <row r="8" spans="1:39" x14ac:dyDescent="0.25">
      <c r="D8" s="4" t="s">
        <v>56</v>
      </c>
      <c r="G8" s="71">
        <v>0.95</v>
      </c>
      <c r="H8" s="71"/>
      <c r="I8" s="71"/>
      <c r="K8" s="11" t="s">
        <v>57</v>
      </c>
    </row>
    <row r="10" spans="1:39" x14ac:dyDescent="0.25">
      <c r="B10" s="4" t="s">
        <v>58</v>
      </c>
      <c r="E10" s="66" t="s">
        <v>59</v>
      </c>
      <c r="F10" s="66"/>
      <c r="G10" s="66"/>
      <c r="H10" s="66"/>
      <c r="I10" s="72">
        <f>G8</f>
        <v>0.95</v>
      </c>
      <c r="J10" s="72"/>
      <c r="K10" s="72"/>
      <c r="P10" s="11" t="s">
        <v>79</v>
      </c>
    </row>
    <row r="11" spans="1:39" ht="11.25" customHeight="1" x14ac:dyDescent="0.25">
      <c r="AL11" s="23"/>
      <c r="AM11" s="23"/>
    </row>
    <row r="12" spans="1:39" x14ac:dyDescent="0.25">
      <c r="E12" s="66" t="s">
        <v>60</v>
      </c>
      <c r="F12" s="66"/>
      <c r="G12" s="66"/>
      <c r="H12" s="66"/>
      <c r="I12" s="73">
        <f>I10</f>
        <v>0.95</v>
      </c>
      <c r="J12" s="73"/>
      <c r="K12" s="73"/>
      <c r="P12" s="11" t="s">
        <v>61</v>
      </c>
    </row>
    <row r="13" spans="1:39" ht="11.25" customHeight="1" x14ac:dyDescent="0.25"/>
    <row r="14" spans="1:39" x14ac:dyDescent="0.25">
      <c r="E14" s="66" t="s">
        <v>62</v>
      </c>
      <c r="F14" s="66"/>
      <c r="G14" s="66"/>
      <c r="H14" s="66"/>
      <c r="I14" s="73">
        <f>I12-1</f>
        <v>-5.0000000000000044E-2</v>
      </c>
      <c r="J14" s="73"/>
      <c r="K14" s="73"/>
      <c r="P14" s="11" t="s">
        <v>63</v>
      </c>
      <c r="R14" s="11" t="s">
        <v>80</v>
      </c>
    </row>
    <row r="15" spans="1:39" ht="11.25" customHeight="1" x14ac:dyDescent="0.25"/>
    <row r="16" spans="1:39" x14ac:dyDescent="0.25">
      <c r="E16" s="66" t="s">
        <v>64</v>
      </c>
      <c r="F16" s="66"/>
      <c r="G16" s="66"/>
      <c r="H16" s="66"/>
      <c r="I16" s="73">
        <f>I14*(-1)</f>
        <v>5.0000000000000044E-2</v>
      </c>
      <c r="J16" s="73"/>
      <c r="K16" s="73"/>
      <c r="P16" s="11" t="s">
        <v>65</v>
      </c>
    </row>
    <row r="17" spans="3:30" ht="11.25" customHeight="1" x14ac:dyDescent="0.25"/>
    <row r="18" spans="3:30" x14ac:dyDescent="0.25">
      <c r="D18" s="66" t="str">
        <f>CONCATENATE("B(n; ",ROUND($W$4,4),"; 0) ≤ ")</f>
        <v xml:space="preserve">B(n; 0,25; 0) ≤ </v>
      </c>
      <c r="E18" s="66"/>
      <c r="F18" s="66"/>
      <c r="G18" s="66"/>
      <c r="H18" s="66"/>
      <c r="I18" s="73">
        <f>I16</f>
        <v>5.0000000000000044E-2</v>
      </c>
      <c r="J18" s="73"/>
      <c r="K18" s="73"/>
    </row>
    <row r="19" spans="3:30" ht="11.25" customHeight="1" x14ac:dyDescent="0.25"/>
    <row r="20" spans="3:30" x14ac:dyDescent="0.25">
      <c r="C20" s="76">
        <f>$W$4</f>
        <v>0.25</v>
      </c>
      <c r="D20" s="49"/>
      <c r="E20" s="49" t="s">
        <v>10</v>
      </c>
      <c r="F20" s="75">
        <f>1-$W$4</f>
        <v>0.75</v>
      </c>
      <c r="G20" s="74"/>
      <c r="H20" s="74" t="s">
        <v>66</v>
      </c>
      <c r="I20" s="55">
        <f>I18</f>
        <v>5.0000000000000044E-2</v>
      </c>
      <c r="J20" s="55"/>
      <c r="K20" s="55"/>
    </row>
    <row r="21" spans="3:30" x14ac:dyDescent="0.25">
      <c r="C21" s="49"/>
      <c r="D21" s="49"/>
      <c r="E21" s="49"/>
      <c r="F21" s="74"/>
      <c r="G21" s="74"/>
      <c r="H21" s="74"/>
      <c r="I21" s="55"/>
      <c r="J21" s="55"/>
      <c r="K21" s="55"/>
    </row>
    <row r="22" spans="3:30" ht="11.25" customHeight="1" x14ac:dyDescent="0.25"/>
    <row r="23" spans="3:30" x14ac:dyDescent="0.25">
      <c r="F23" s="79">
        <f>$F$20</f>
        <v>0.75</v>
      </c>
      <c r="G23" s="66"/>
      <c r="H23" s="10" t="s">
        <v>66</v>
      </c>
      <c r="I23" s="73">
        <f>I20</f>
        <v>5.0000000000000044E-2</v>
      </c>
      <c r="J23" s="73"/>
      <c r="K23" s="73"/>
      <c r="P23" s="11" t="s">
        <v>67</v>
      </c>
    </row>
    <row r="24" spans="3:30" ht="11.25" customHeight="1" x14ac:dyDescent="0.25"/>
    <row r="25" spans="3:30" x14ac:dyDescent="0.25">
      <c r="E25" s="4" t="s">
        <v>69</v>
      </c>
      <c r="F25" s="80">
        <f>F23</f>
        <v>0.75</v>
      </c>
      <c r="G25" s="73"/>
      <c r="H25" s="10" t="s">
        <v>68</v>
      </c>
      <c r="I25" s="4" t="s">
        <v>70</v>
      </c>
      <c r="J25" s="62">
        <f>I23</f>
        <v>5.0000000000000044E-2</v>
      </c>
      <c r="K25" s="62"/>
      <c r="L25" s="41" t="s">
        <v>22</v>
      </c>
      <c r="P25" s="11" t="s">
        <v>71</v>
      </c>
    </row>
    <row r="26" spans="3:30" ht="11.25" customHeight="1" x14ac:dyDescent="0.25"/>
    <row r="27" spans="3:30" x14ac:dyDescent="0.25">
      <c r="D27" s="10" t="s">
        <v>72</v>
      </c>
      <c r="E27" s="4" t="s">
        <v>69</v>
      </c>
      <c r="F27" s="77">
        <f>F25</f>
        <v>0.75</v>
      </c>
      <c r="G27" s="62"/>
      <c r="H27" s="10" t="s">
        <v>68</v>
      </c>
      <c r="I27" s="4" t="s">
        <v>70</v>
      </c>
      <c r="J27" s="62">
        <f>J25</f>
        <v>5.0000000000000044E-2</v>
      </c>
      <c r="K27" s="62"/>
      <c r="L27" s="41" t="s">
        <v>22</v>
      </c>
      <c r="P27" s="11" t="s">
        <v>73</v>
      </c>
      <c r="Q27" s="10" t="s">
        <v>74</v>
      </c>
      <c r="R27" s="77">
        <f>F27</f>
        <v>0.75</v>
      </c>
      <c r="S27" s="62"/>
      <c r="T27" s="11" t="s">
        <v>76</v>
      </c>
      <c r="U27" s="11" t="s">
        <v>81</v>
      </c>
    </row>
    <row r="28" spans="3:30" ht="11.25" customHeight="1" x14ac:dyDescent="0.25">
      <c r="U28" s="78" t="s">
        <v>77</v>
      </c>
      <c r="V28" s="78"/>
      <c r="W28" s="78"/>
      <c r="X28" s="78"/>
      <c r="Y28" s="78"/>
      <c r="Z28" s="78"/>
      <c r="AA28" s="78"/>
      <c r="AB28" s="78"/>
      <c r="AC28" s="78"/>
      <c r="AD28" s="78"/>
    </row>
    <row r="29" spans="3:30" x14ac:dyDescent="0.25">
      <c r="G29" s="4" t="s">
        <v>37</v>
      </c>
      <c r="H29" s="10" t="s">
        <v>75</v>
      </c>
      <c r="I29" s="62">
        <f>LN(J27)/LN(F27)</f>
        <v>10.4133436193043</v>
      </c>
      <c r="J29" s="62"/>
      <c r="K29" s="62"/>
      <c r="U29" s="78"/>
      <c r="V29" s="78"/>
      <c r="W29" s="78"/>
      <c r="X29" s="78"/>
      <c r="Y29" s="78"/>
      <c r="Z29" s="78"/>
      <c r="AA29" s="78"/>
      <c r="AB29" s="78"/>
      <c r="AC29" s="78"/>
      <c r="AD29" s="78"/>
    </row>
  </sheetData>
  <sheetProtection sheet="1" objects="1" scenarios="1" selectLockedCells="1"/>
  <mergeCells count="26">
    <mergeCell ref="R27:S27"/>
    <mergeCell ref="I29:K29"/>
    <mergeCell ref="U28:AD29"/>
    <mergeCell ref="I23:K23"/>
    <mergeCell ref="F23:G23"/>
    <mergeCell ref="F25:G25"/>
    <mergeCell ref="J25:K25"/>
    <mergeCell ref="J27:K27"/>
    <mergeCell ref="F27:G27"/>
    <mergeCell ref="I20:K21"/>
    <mergeCell ref="H20:H21"/>
    <mergeCell ref="F20:G21"/>
    <mergeCell ref="E20:E21"/>
    <mergeCell ref="C20:D21"/>
    <mergeCell ref="E14:H14"/>
    <mergeCell ref="I14:K14"/>
    <mergeCell ref="E16:H16"/>
    <mergeCell ref="I16:K16"/>
    <mergeCell ref="D18:H18"/>
    <mergeCell ref="I18:K18"/>
    <mergeCell ref="G8:I8"/>
    <mergeCell ref="I10:K10"/>
    <mergeCell ref="E12:H12"/>
    <mergeCell ref="W4:Y4"/>
    <mergeCell ref="E10:H10"/>
    <mergeCell ref="I12:K12"/>
  </mergeCells>
  <conditionalFormatting sqref="P11:AQ11">
    <cfRule type="expression" dxfId="5" priority="12">
      <formula>#REF!=TRUE</formula>
    </cfRule>
  </conditionalFormatting>
  <conditionalFormatting sqref="B13:AJ13 I12 B12:E12 L12:AJ12 B15:AJ15 B14:D14 I14 L14:AJ14 B16:D16 I16 L16:AJ16">
    <cfRule type="expression" dxfId="4" priority="470">
      <formula>#REF!=""</formula>
    </cfRule>
  </conditionalFormatting>
  <conditionalFormatting sqref="W4">
    <cfRule type="expression" dxfId="3" priority="471">
      <formula>$A$1=TRUE</formula>
    </cfRule>
  </conditionalFormatting>
  <conditionalFormatting sqref="E14">
    <cfRule type="expression" dxfId="2" priority="3">
      <formula>#REF!=""</formula>
    </cfRule>
  </conditionalFormatting>
  <conditionalFormatting sqref="E16">
    <cfRule type="expression" dxfId="1" priority="2">
      <formula>#REF!=""</formula>
    </cfRule>
  </conditionalFormatting>
  <conditionalFormatting sqref="B10:AE30">
    <cfRule type="expression" dxfId="0" priority="1">
      <formula>$AF$1=TRUE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3" name="Check Box 2">
              <controlPr defaultSize="0" autoFill="0" autoLine="0" autoPict="0">
                <anchor moveWithCells="1">
                  <from>
                    <xdr:col>22</xdr:col>
                    <xdr:colOff>28575</xdr:colOff>
                    <xdr:row>4</xdr:row>
                    <xdr:rowOff>9525</xdr:rowOff>
                  </from>
                  <to>
                    <xdr:col>25</xdr:col>
                    <xdr:colOff>76200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34</xdr:col>
                    <xdr:colOff>76200</xdr:colOff>
                    <xdr:row>8</xdr:row>
                    <xdr:rowOff>180975</xdr:rowOff>
                  </from>
                  <to>
                    <xdr:col>38</xdr:col>
                    <xdr:colOff>161925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Baumdiagramm</vt:lpstr>
      <vt:lpstr>kumulierte Wahrscheinlichkeiten</vt:lpstr>
      <vt:lpstr>Länge einer Bernoulli-Kette</vt:lpstr>
      <vt:lpstr>'kumulierte Wahrscheinlichkeiten'!_Toc30600782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R. K.</cp:lastModifiedBy>
  <dcterms:created xsi:type="dcterms:W3CDTF">2020-01-02T15:23:09Z</dcterms:created>
  <dcterms:modified xsi:type="dcterms:W3CDTF">2020-01-27T07:46:22Z</dcterms:modified>
</cp:coreProperties>
</file>